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gram Files (x86)\Steam\steamapps\common\Mount &amp; Blade II Bannerlord\Modules\HithraelsAserai\"/>
    </mc:Choice>
  </mc:AlternateContent>
  <xr:revisionPtr revIDLastSave="0" documentId="13_ncr:1_{2CF37F3F-218F-4F8B-95FE-C6429F6DD670}" xr6:coauthVersionLast="44" xr6:coauthVersionMax="45" xr10:uidLastSave="{00000000-0000-0000-0000-000000000000}"/>
  <bookViews>
    <workbookView xWindow="720" yWindow="2025" windowWidth="27510" windowHeight="11385" xr2:uid="{A4DAFB53-052C-F749-9D31-4BF8E05B397F}"/>
  </bookViews>
  <sheets>
    <sheet name="Troops" sheetId="10" r:id="rId1"/>
    <sheet name="Averages" sheetId="11" r:id="rId2"/>
    <sheet name="Shield" sheetId="9" r:id="rId3"/>
    <sheet name="Helmet" sheetId="5" r:id="rId4"/>
    <sheet name="Body" sheetId="1" r:id="rId5"/>
    <sheet name="Cape" sheetId="4" r:id="rId6"/>
    <sheet name="Hand" sheetId="6" r:id="rId7"/>
    <sheet name="Leg" sheetId="7" r:id="rId8"/>
  </sheets>
  <definedNames>
    <definedName name="_xlnm._FilterDatabase" localSheetId="4" hidden="1">Body!$A$1:$F$1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30" i="10" l="1"/>
  <c r="F416" i="10"/>
  <c r="D416" i="10"/>
  <c r="F432" i="10"/>
  <c r="E430" i="10"/>
  <c r="D430" i="10"/>
  <c r="D432" i="10"/>
  <c r="C432" i="10"/>
  <c r="H430" i="10"/>
  <c r="H432" i="10" s="1"/>
  <c r="F418" i="10"/>
  <c r="E418" i="10"/>
  <c r="C418" i="10"/>
  <c r="F371" i="10"/>
  <c r="E371" i="10"/>
  <c r="D371" i="10"/>
  <c r="C371" i="10"/>
  <c r="H416" i="10"/>
  <c r="H418" i="10" s="1"/>
  <c r="H396" i="10"/>
  <c r="H369" i="10"/>
  <c r="H368" i="10"/>
  <c r="H367" i="10"/>
  <c r="H371" i="10" s="1"/>
  <c r="H340" i="10"/>
  <c r="H339" i="10"/>
  <c r="H338" i="10"/>
  <c r="F342" i="10"/>
  <c r="E342" i="10"/>
  <c r="D342" i="10"/>
  <c r="C342" i="10"/>
  <c r="F313" i="10"/>
  <c r="E313" i="10"/>
  <c r="D313" i="10"/>
  <c r="C313" i="10"/>
  <c r="H311" i="10"/>
  <c r="H313" i="10" s="1"/>
  <c r="F326" i="10"/>
  <c r="E326" i="10"/>
  <c r="D326" i="10"/>
  <c r="C326" i="10"/>
  <c r="H324" i="10"/>
  <c r="H326" i="10" s="1"/>
  <c r="F286" i="10"/>
  <c r="E286" i="10"/>
  <c r="D286" i="10"/>
  <c r="C286" i="10"/>
  <c r="H284" i="10"/>
  <c r="H283" i="10"/>
  <c r="H282" i="10"/>
  <c r="E274" i="10"/>
  <c r="D274" i="10"/>
  <c r="C274" i="10"/>
  <c r="H272" i="10"/>
  <c r="H274" i="10" s="1"/>
  <c r="F272" i="10"/>
  <c r="F274" i="10" s="1"/>
  <c r="H264" i="10"/>
  <c r="H266" i="10" s="1"/>
  <c r="F266" i="10"/>
  <c r="E266" i="10"/>
  <c r="D266" i="10"/>
  <c r="C266" i="10"/>
  <c r="D258" i="10"/>
  <c r="E258" i="10"/>
  <c r="F258" i="10"/>
  <c r="C258" i="10"/>
  <c r="H256" i="10"/>
  <c r="H258" i="10" s="1"/>
  <c r="F237" i="10"/>
  <c r="E237" i="10"/>
  <c r="D237" i="10"/>
  <c r="C237" i="10"/>
  <c r="H235" i="10"/>
  <c r="H234" i="10"/>
  <c r="H233" i="10"/>
  <c r="F209" i="10"/>
  <c r="E209" i="10"/>
  <c r="D209" i="10"/>
  <c r="C209" i="10"/>
  <c r="H207" i="10"/>
  <c r="H206" i="10"/>
  <c r="H205" i="10"/>
  <c r="H180" i="10"/>
  <c r="H179" i="10"/>
  <c r="H178" i="10"/>
  <c r="F182" i="10"/>
  <c r="E182" i="10"/>
  <c r="D182" i="10"/>
  <c r="C182" i="10"/>
  <c r="H154" i="10"/>
  <c r="H153" i="10"/>
  <c r="H152" i="10"/>
  <c r="F156" i="10"/>
  <c r="E156" i="10"/>
  <c r="D156" i="10"/>
  <c r="C156" i="10"/>
  <c r="D127" i="10"/>
  <c r="E127" i="10"/>
  <c r="F127" i="10"/>
  <c r="C127" i="10"/>
  <c r="H125" i="10"/>
  <c r="H124" i="10"/>
  <c r="H123" i="10"/>
  <c r="F100" i="10"/>
  <c r="E100" i="10"/>
  <c r="D100" i="10"/>
  <c r="C100" i="10"/>
  <c r="H98" i="10"/>
  <c r="H97" i="10"/>
  <c r="H96" i="10"/>
  <c r="D74" i="10"/>
  <c r="E74" i="10"/>
  <c r="F74" i="10"/>
  <c r="C74" i="10"/>
  <c r="H72" i="10"/>
  <c r="H71" i="10"/>
  <c r="H70" i="10"/>
  <c r="D34" i="10"/>
  <c r="E34" i="10"/>
  <c r="F34" i="10"/>
  <c r="C34" i="10"/>
  <c r="G31" i="10"/>
  <c r="G32" i="10"/>
  <c r="H32" i="10"/>
  <c r="H31" i="10"/>
  <c r="H30" i="10"/>
  <c r="H29" i="10"/>
  <c r="H28" i="10"/>
  <c r="D12" i="10"/>
  <c r="E12" i="10"/>
  <c r="F12" i="10"/>
  <c r="C12" i="10"/>
  <c r="H10" i="10"/>
  <c r="H9" i="10"/>
  <c r="H8" i="10"/>
  <c r="H7" i="10"/>
  <c r="H6" i="10"/>
  <c r="G10" i="10"/>
  <c r="G9" i="10"/>
  <c r="G396" i="10"/>
  <c r="G369" i="10"/>
  <c r="G368" i="10"/>
  <c r="G371" i="10" s="1"/>
  <c r="G367" i="10"/>
  <c r="G340" i="10"/>
  <c r="G339" i="10"/>
  <c r="G338" i="10"/>
  <c r="G264" i="10"/>
  <c r="G266" i="10" s="1"/>
  <c r="G235" i="10"/>
  <c r="G234" i="10"/>
  <c r="G233" i="10"/>
  <c r="G205" i="10"/>
  <c r="G206" i="10"/>
  <c r="G207" i="10"/>
  <c r="G416" i="10" l="1"/>
  <c r="G418" i="10" s="1"/>
  <c r="D418" i="10"/>
  <c r="G430" i="10"/>
  <c r="G432" i="10" s="1"/>
  <c r="E432" i="10"/>
  <c r="G342" i="10"/>
  <c r="H342" i="10"/>
  <c r="H286" i="10"/>
  <c r="G237" i="10"/>
  <c r="G209" i="10"/>
  <c r="H237" i="10"/>
  <c r="H209" i="10"/>
  <c r="H34" i="10"/>
  <c r="H182" i="10"/>
  <c r="H156" i="10"/>
  <c r="H127" i="10"/>
  <c r="H74" i="10"/>
  <c r="H100" i="10"/>
  <c r="H12" i="10"/>
  <c r="G324" i="10" l="1"/>
  <c r="G326" i="10" s="1"/>
  <c r="G311" i="10"/>
  <c r="G313" i="10" s="1"/>
  <c r="G284" i="10"/>
  <c r="G283" i="10"/>
  <c r="G282" i="10"/>
  <c r="G272" i="10"/>
  <c r="G274" i="10" s="1"/>
  <c r="G256" i="10"/>
  <c r="G258" i="10" s="1"/>
  <c r="G154" i="10"/>
  <c r="G180" i="10"/>
  <c r="G179" i="10"/>
  <c r="G178" i="10"/>
  <c r="G153" i="10"/>
  <c r="G152" i="10"/>
  <c r="G125" i="10"/>
  <c r="G124" i="10"/>
  <c r="G98" i="10"/>
  <c r="G97" i="10"/>
  <c r="G96" i="10"/>
  <c r="G72" i="10"/>
  <c r="G71" i="10"/>
  <c r="G70" i="10"/>
  <c r="G30" i="10"/>
  <c r="G29" i="10"/>
  <c r="G28" i="10"/>
  <c r="G7" i="10"/>
  <c r="G8" i="10"/>
  <c r="G6" i="10"/>
  <c r="G286" i="10" l="1"/>
  <c r="G74" i="10"/>
  <c r="G34" i="10"/>
  <c r="G182" i="10"/>
  <c r="G156" i="10"/>
  <c r="G100" i="10"/>
  <c r="G12" i="10"/>
  <c r="G123" i="10"/>
  <c r="G127" i="10" s="1"/>
</calcChain>
</file>

<file path=xl/sharedStrings.xml><?xml version="1.0" encoding="utf-8"?>
<sst xmlns="http://schemas.openxmlformats.org/spreadsheetml/2006/main" count="1290" uniqueCount="295">
  <si>
    <t>Name</t>
  </si>
  <si>
    <t>Item</t>
  </si>
  <si>
    <t>Head</t>
  </si>
  <si>
    <t>Body</t>
  </si>
  <si>
    <t>Leg</t>
  </si>
  <si>
    <t>Arm</t>
  </si>
  <si>
    <t>Weight</t>
  </si>
  <si>
    <t>buttoned_leather_bracers</t>
  </si>
  <si>
    <t>strapped_leather_bracers</t>
  </si>
  <si>
    <t>oval_shield</t>
  </si>
  <si>
    <t>Armor</t>
  </si>
  <si>
    <t>HP</t>
  </si>
  <si>
    <t>Wooden Oval Shield</t>
  </si>
  <si>
    <t>desert_oval_shield</t>
  </si>
  <si>
    <t>Desert Oval Shield</t>
  </si>
  <si>
    <t>southern_oval_shield</t>
  </si>
  <si>
    <t>Reinforced Oval Shield</t>
  </si>
  <si>
    <t>Decorated Oval Shield</t>
  </si>
  <si>
    <t>emirs_oval_shield</t>
  </si>
  <si>
    <t>Athletics</t>
  </si>
  <si>
    <t>Riding</t>
  </si>
  <si>
    <t>1H</t>
  </si>
  <si>
    <t>2H</t>
  </si>
  <si>
    <t>Pole</t>
  </si>
  <si>
    <t>Bow</t>
  </si>
  <si>
    <t>Crossbow</t>
  </si>
  <si>
    <t>Thrown</t>
  </si>
  <si>
    <t>Variant</t>
  </si>
  <si>
    <t>Value</t>
  </si>
  <si>
    <t>peasant_hammer_2_t1</t>
  </si>
  <si>
    <t>A</t>
  </si>
  <si>
    <t>B</t>
  </si>
  <si>
    <t>C</t>
  </si>
  <si>
    <t>3 1 1</t>
  </si>
  <si>
    <t>D</t>
  </si>
  <si>
    <t>Arms</t>
  </si>
  <si>
    <t>Legs</t>
  </si>
  <si>
    <t>Total</t>
  </si>
  <si>
    <t>sturgian_helmet_closed</t>
  </si>
  <si>
    <t>studded_round_shield</t>
  </si>
  <si>
    <t>leather_gloves</t>
  </si>
  <si>
    <t>aserai_recruit_hithrael</t>
  </si>
  <si>
    <t>aserai_civil_e_hscarf</t>
  </si>
  <si>
    <t>aserai_civil_e</t>
  </si>
  <si>
    <t>eastern_leather_boots</t>
  </si>
  <si>
    <t>aserai_civil_c_head</t>
  </si>
  <si>
    <t>aserai_civil_c</t>
  </si>
  <si>
    <t>aserai_tribesman_hithrael</t>
  </si>
  <si>
    <t>eastern_spear_1_t2</t>
  </si>
  <si>
    <t>adarga</t>
  </si>
  <si>
    <t>aserai_civil_d</t>
  </si>
  <si>
    <t>wrapped_scarf</t>
  </si>
  <si>
    <t>aserai_civil_b</t>
  </si>
  <si>
    <t>aserai_footman_hithrael</t>
  </si>
  <si>
    <t>aserai_mace_3_t3</t>
  </si>
  <si>
    <t>eastern_spear_3_t3</t>
  </si>
  <si>
    <t>trailed_desert_helmet</t>
  </si>
  <si>
    <t>short_padded_robe</t>
  </si>
  <si>
    <t>steppe_leather_boots</t>
  </si>
  <si>
    <t>open_desert_helmet</t>
  </si>
  <si>
    <t>closed_desert_helmet</t>
  </si>
  <si>
    <t>long_padded_robe</t>
  </si>
  <si>
    <t>desert_leather_shoulderpad</t>
  </si>
  <si>
    <t>aserai_skirmisher_hithrael</t>
  </si>
  <si>
    <t>aserai_infantry_hithrael</t>
  </si>
  <si>
    <t>aserai_sword_3_t3</t>
  </si>
  <si>
    <t>eastern_spear_2_t3</t>
  </si>
  <si>
    <t>eastern_javelin_2_t3</t>
  </si>
  <si>
    <t>eastern_stitched_leather_coat</t>
  </si>
  <si>
    <t>desert_mail_coif</t>
  </si>
  <si>
    <t>desert_robe_over_mail</t>
  </si>
  <si>
    <t>aserai_veteran_infantry_hithrael</t>
  </si>
  <si>
    <t>aserai_sword_4_t4</t>
  </si>
  <si>
    <t>eastern_spear_4_t4</t>
  </si>
  <si>
    <t>desert_lamellar</t>
  </si>
  <si>
    <t>brass_lamellar_shoulder</t>
  </si>
  <si>
    <t>reinforced_leather_vambraces</t>
  </si>
  <si>
    <t>plated_strip_boots</t>
  </si>
  <si>
    <t>emirs_helmet</t>
  </si>
  <si>
    <t>aserai_sword_2_t2</t>
  </si>
  <si>
    <t>desert_round_shield</t>
  </si>
  <si>
    <t>desert_cap</t>
  </si>
  <si>
    <t>aserai_archer_armor</t>
  </si>
  <si>
    <t>studded_adarga</t>
  </si>
  <si>
    <t>layered_robe</t>
  </si>
  <si>
    <t>aserai_archer_hithrael</t>
  </si>
  <si>
    <t>leather_strips_over_padded_robe</t>
  </si>
  <si>
    <t>piercing_arrows</t>
  </si>
  <si>
    <t>aserai_master_archer_hithrael</t>
  </si>
  <si>
    <t>stitched_leather_over_mail</t>
  </si>
  <si>
    <t>eastern_studded_shoulders</t>
  </si>
  <si>
    <t>aserai_mameluke_soldier_hithrael</t>
  </si>
  <si>
    <t>bound_desert_round_shield</t>
  </si>
  <si>
    <t>Tier 2 / Level 11</t>
  </si>
  <si>
    <t>Tier 5 / Level 26</t>
  </si>
  <si>
    <t>Tier 4 / Level 21</t>
  </si>
  <si>
    <t>Tier 3 / Level 16</t>
  </si>
  <si>
    <t>Tier 1 / Level 6</t>
  </si>
  <si>
    <t>aserai_mace_1_t2</t>
  </si>
  <si>
    <t>Recruit</t>
  </si>
  <si>
    <t>Tier 2 Melee</t>
  </si>
  <si>
    <t>Tier 3 Melee</t>
  </si>
  <si>
    <t>Tier 4 Melee</t>
  </si>
  <si>
    <t>Tier 5 Melee</t>
  </si>
  <si>
    <t>Tier 3 Skirm</t>
  </si>
  <si>
    <t>Tier 4 Cav</t>
  </si>
  <si>
    <t>Tier 5 Cav</t>
  </si>
  <si>
    <t>Tier 4 Skirm</t>
  </si>
  <si>
    <t>Tier 5 Skirm</t>
  </si>
  <si>
    <t>Tier 2 Skirm</t>
  </si>
  <si>
    <t>Tier 3 Shock Inf</t>
  </si>
  <si>
    <t>Tier 4 Shock Inf</t>
  </si>
  <si>
    <t>Tier 5 Shock Inf</t>
  </si>
  <si>
    <t>Tier 2 Archer</t>
  </si>
  <si>
    <t>Tier 3 Archer</t>
  </si>
  <si>
    <t>Tier 4 Archer</t>
  </si>
  <si>
    <t>Tier 5 Archer</t>
  </si>
  <si>
    <t>BATTANIA</t>
  </si>
  <si>
    <t>ASERAI</t>
  </si>
  <si>
    <t>aserai_mameluke_axeman_hithrael</t>
  </si>
  <si>
    <t>aserai_2haxe_1_t3</t>
  </si>
  <si>
    <t>desert_helmet_with_mail</t>
  </si>
  <si>
    <t>studded_leather_coat</t>
  </si>
  <si>
    <t>aserai_mameluke_guard_hithrael</t>
  </si>
  <si>
    <t>aserai_2haxe_2_t4</t>
  </si>
  <si>
    <t>southern_throwing_axe_1_t4</t>
  </si>
  <si>
    <t>eastern_plated_leather_vest</t>
  </si>
  <si>
    <t>strapped_mail_chausses</t>
  </si>
  <si>
    <t>aserai_mameluke_palace_guard_hithrael</t>
  </si>
  <si>
    <t>aserai_sword_6_t4</t>
  </si>
  <si>
    <t>aserai_lord_helmet_a</t>
  </si>
  <si>
    <t>brass_lamellar_over_mail</t>
  </si>
  <si>
    <t>aserai_mameluke_regular_hithrael</t>
  </si>
  <si>
    <t>aserai_sword_1_t2</t>
  </si>
  <si>
    <t>aserai_axe_2_t2</t>
  </si>
  <si>
    <t>aserai_mameluke_cavalry_hithrael</t>
  </si>
  <si>
    <t>steppe_heavy_bow</t>
  </si>
  <si>
    <t>leather_lamellar_armor</t>
  </si>
  <si>
    <t>aserai_horse</t>
  </si>
  <si>
    <t>aseran_village_harness</t>
  </si>
  <si>
    <t>half_mail_and_plate_barding</t>
  </si>
  <si>
    <t>aserai_mameluke_heavy_cavalry_hithrael</t>
  </si>
  <si>
    <t>large_adarga</t>
  </si>
  <si>
    <t>noble_bow</t>
  </si>
  <si>
    <t>eastern_vendel_helmet</t>
  </si>
  <si>
    <t>desert_fabric_shoulderpad</t>
  </si>
  <si>
    <t>t2_aserai_horse</t>
  </si>
  <si>
    <t>desert_scale_armor</t>
  </si>
  <si>
    <t>aserai_youth_hithrael</t>
  </si>
  <si>
    <t>Tier 2 Noble Inf</t>
  </si>
  <si>
    <t>Tier 3 Noble Inf</t>
  </si>
  <si>
    <t>Tier 4 Noble Inf</t>
  </si>
  <si>
    <t>Tier 5 Noble Inf</t>
  </si>
  <si>
    <t>Tier 6 Noble Inf</t>
  </si>
  <si>
    <t>Tier 2 Noble Cav</t>
  </si>
  <si>
    <t>Tier 3 Noble Cav</t>
  </si>
  <si>
    <t>Tier 4 Noble Cav</t>
  </si>
  <si>
    <t>Tier 5 Noble Cav</t>
  </si>
  <si>
    <t>Tier 6 Noble Cav</t>
  </si>
  <si>
    <t>tuareg</t>
  </si>
  <si>
    <t>eastern_silk_clothing</t>
  </si>
  <si>
    <t>aserai_mace_2_t2</t>
  </si>
  <si>
    <t>aserai_tribal_horseman_hithrael</t>
  </si>
  <si>
    <t>bound_adarga</t>
  </si>
  <si>
    <t>tied_head_wrapping</t>
  </si>
  <si>
    <t>belted_leather_cuirass</t>
  </si>
  <si>
    <t>woven_turban</t>
  </si>
  <si>
    <t>Does Item 2 3 change location vs 1 2?</t>
  </si>
  <si>
    <t>aserai_faris_hithrael</t>
  </si>
  <si>
    <t>eastern_javelin_3_t4</t>
  </si>
  <si>
    <t>aserai_veteran_faris_hithrael</t>
  </si>
  <si>
    <t>aserai_sword_5_t4</t>
  </si>
  <si>
    <t>southern_lamellar_armor</t>
  </si>
  <si>
    <t>brass_scale_shoulders</t>
  </si>
  <si>
    <t>aserai_vanguard_faris_hithrael</t>
  </si>
  <si>
    <t>Tier 6 / Level 31</t>
  </si>
  <si>
    <t>aserai_lance_1_t5</t>
  </si>
  <si>
    <t>ornate_adarga</t>
  </si>
  <si>
    <t>southern_lord_helmet</t>
  </si>
  <si>
    <t>eastern_wicker_shield</t>
  </si>
  <si>
    <t>Wicker Square Shield</t>
  </si>
  <si>
    <t>stronger_eastern_wicker_shield</t>
  </si>
  <si>
    <t>Reinforced Wicker Square Shield</t>
  </si>
  <si>
    <t>footmans_wicker_shield</t>
  </si>
  <si>
    <t>stronger_footmans_wicker_shield</t>
  </si>
  <si>
    <t>steel_round_shield</t>
  </si>
  <si>
    <t>curved_round_shield</t>
  </si>
  <si>
    <t>Southern Round Shield</t>
  </si>
  <si>
    <t>Iron Round Shield</t>
  </si>
  <si>
    <t>Reinforced Southern Round Shield</t>
  </si>
  <si>
    <t>headscarf_d</t>
  </si>
  <si>
    <t>Hijab</t>
  </si>
  <si>
    <t>open_head_scarf</t>
  </si>
  <si>
    <t>turban</t>
  </si>
  <si>
    <t>Southern Cap</t>
  </si>
  <si>
    <t>wrapped_desert_cap</t>
  </si>
  <si>
    <t>Southern Tribal Turban</t>
  </si>
  <si>
    <t>head_scarf</t>
  </si>
  <si>
    <t>Brown Hijab</t>
  </si>
  <si>
    <t>aserai_civil_f_cape</t>
  </si>
  <si>
    <t>Southern Leather Hood</t>
  </si>
  <si>
    <t>aserai_civil_d_hscarf</t>
  </si>
  <si>
    <t>Colored Turban</t>
  </si>
  <si>
    <t>Brown Kefiyyeh</t>
  </si>
  <si>
    <t>aserai_civil_hscarf_b</t>
  </si>
  <si>
    <t>Roughspun Kefiyyeh</t>
  </si>
  <si>
    <t>aserai_civil_hscarf_a</t>
  </si>
  <si>
    <t>tight_head_scarf</t>
  </si>
  <si>
    <t>closed_head_scarf</t>
  </si>
  <si>
    <t>loose_wrapped_desert_helmet</t>
  </si>
  <si>
    <t>desert_helmet</t>
  </si>
  <si>
    <t>pointed_skullcap_over_mail</t>
  </si>
  <si>
    <t>pointed_skullcap_over_laced_coif</t>
  </si>
  <si>
    <t>pointed_skullcap_over_cloth_headwrap</t>
  </si>
  <si>
    <t>pointed_skullcap_over_mail_coif</t>
  </si>
  <si>
    <t>closed_desert_helmet_with_mail</t>
  </si>
  <si>
    <t>southern_noble_helmet</t>
  </si>
  <si>
    <t>pointed_skullcap_with_mail</t>
  </si>
  <si>
    <t>aserai_horseman_shoulder</t>
  </si>
  <si>
    <t>leopard_pelt</t>
  </si>
  <si>
    <t>desert_scale_shoulders</t>
  </si>
  <si>
    <t>long_desert_robe</t>
  </si>
  <si>
    <t>desert_robe</t>
  </si>
  <si>
    <t>aserai_tunic_waistcoat</t>
  </si>
  <si>
    <t>thick_sleeved_robe</t>
  </si>
  <si>
    <t>aserai_civil_a</t>
  </si>
  <si>
    <t>Southern Robe with Waistband</t>
  </si>
  <si>
    <t>Southern Robe with Leather Belt</t>
  </si>
  <si>
    <t>Colored Southern Robe</t>
  </si>
  <si>
    <t>Colored Bisht</t>
  </si>
  <si>
    <t>Thawb</t>
  </si>
  <si>
    <t>Southern Peasant Robe</t>
  </si>
  <si>
    <t>aserai_civil_f</t>
  </si>
  <si>
    <t>tassled_southern_robes</t>
  </si>
  <si>
    <t>Tassled Southern Robes</t>
  </si>
  <si>
    <t>desert_padded_cloth</t>
  </si>
  <si>
    <t>aserai_robe_c_chain</t>
  </si>
  <si>
    <t>Southern Robe With Mail</t>
  </si>
  <si>
    <t>aserai_horseman_armor</t>
  </si>
  <si>
    <t>ringed_desert_armor</t>
  </si>
  <si>
    <t>sturgia_cavalry_armor</t>
  </si>
  <si>
    <t>guarded_padded_vambrace</t>
  </si>
  <si>
    <t>wrapped_shoes</t>
  </si>
  <si>
    <t>asera_civil_hscarf_a</t>
  </si>
  <si>
    <t>3 1 2</t>
  </si>
  <si>
    <t>2 2 1</t>
  </si>
  <si>
    <t>E</t>
  </si>
  <si>
    <t>asera_civil_hscarf_b</t>
  </si>
  <si>
    <t>peasant_maul_t1</t>
  </si>
  <si>
    <t>gladius_b</t>
  </si>
  <si>
    <t>12 3 2</t>
  </si>
  <si>
    <t>leather_boots</t>
  </si>
  <si>
    <t>woven_leather_boots</t>
  </si>
  <si>
    <t>steel_mace_t3</t>
  </si>
  <si>
    <t>34 12 8</t>
  </si>
  <si>
    <t>34 12 12</t>
  </si>
  <si>
    <t>reinforced_suede_boots</t>
  </si>
  <si>
    <t>aserai_mace_4_t4</t>
  </si>
  <si>
    <t>shishpar_mace_t4</t>
  </si>
  <si>
    <t>16 6</t>
  </si>
  <si>
    <t>khuzait_mace_4_t5</t>
  </si>
  <si>
    <t>17 6 3</t>
  </si>
  <si>
    <t>range_arrows</t>
  </si>
  <si>
    <t>tribal_bow</t>
  </si>
  <si>
    <t>longbow_recurve_desert_bow</t>
  </si>
  <si>
    <t>36 14 14</t>
  </si>
  <si>
    <t>32 6 14</t>
  </si>
  <si>
    <t>15 4 3</t>
  </si>
  <si>
    <t>4 3 1</t>
  </si>
  <si>
    <t>28 6 4</t>
  </si>
  <si>
    <t>lamellar_plate_gauntlets</t>
  </si>
  <si>
    <t>mail_mitten</t>
  </si>
  <si>
    <t>44 16 16</t>
  </si>
  <si>
    <t>Tier 2 Cav</t>
  </si>
  <si>
    <t>Tier 3 Cav</t>
  </si>
  <si>
    <t>Tier 2 Ranged Cav</t>
  </si>
  <si>
    <t>Tier 3 Ranged Cav</t>
  </si>
  <si>
    <t>Tier 4 Ranged Cav</t>
  </si>
  <si>
    <t>Tier 5 Ranged Cav</t>
  </si>
  <si>
    <t>desert_cloth_harness</t>
  </si>
  <si>
    <t>mail_and_plate_barding</t>
  </si>
  <si>
    <t>48 18 16</t>
  </si>
  <si>
    <t>3 2 2</t>
  </si>
  <si>
    <t>14 4 2</t>
  </si>
  <si>
    <t>17 4</t>
  </si>
  <si>
    <t>sturgia_heavy_cavalary_helmet</t>
  </si>
  <si>
    <t>nordic_helmet</t>
  </si>
  <si>
    <t>sturgian_helmet_b_close</t>
  </si>
  <si>
    <t>18 4</t>
  </si>
  <si>
    <t>steppe_half_barding</t>
  </si>
  <si>
    <t>northern_brass_bracers</t>
  </si>
  <si>
    <t>sturgian_helmet_b_open</t>
  </si>
  <si>
    <t>studded_imperial_neckguard</t>
  </si>
  <si>
    <t>14  7</t>
  </si>
  <si>
    <t>northern_lamellar_armor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</si>
</sst>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164" fontId="2" fillId="0" borderId="0" xfId="1" applyNumberFormat="1" applyFont="1" applyAlignment="1">
      <alignment horizontal="right" vertical="center"/>
    </xf>
    <xf numFmtId="164" fontId="0" fillId="0" borderId="0" xfId="1" applyNumberFormat="1" applyFont="1" applyAlignment="1">
      <alignment horizontal="right" vertical="center"/>
    </xf>
    <xf numFmtId="164" fontId="0" fillId="0" borderId="0" xfId="1" quotePrefix="1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6" borderId="0" xfId="0" applyFill="1" applyAlignment="1">
      <alignment horizontal="right"/>
    </xf>
    <xf numFmtId="164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0" xfId="0" applyFill="1"/>
    <xf numFmtId="164" fontId="0" fillId="0" borderId="0" xfId="1" applyNumberFormat="1" applyFont="1" applyFill="1" applyAlignment="1">
      <alignment horizontal="right" vertical="center"/>
    </xf>
    <xf numFmtId="0" fontId="4" fillId="0" borderId="0" xfId="0" applyFont="1" applyFill="1"/>
    <xf numFmtId="164" fontId="0" fillId="0" borderId="0" xfId="1" applyNumberFormat="1" applyFont="1" applyFill="1"/>
    <xf numFmtId="0" fontId="0" fillId="0" borderId="1" xfId="0" applyFill="1" applyBorder="1"/>
    <xf numFmtId="164" fontId="0" fillId="0" borderId="1" xfId="1" applyNumberFormat="1" applyFont="1" applyFill="1" applyBorder="1"/>
    <xf numFmtId="0" fontId="0" fillId="3" borderId="1" xfId="0" applyFill="1" applyBorder="1"/>
    <xf numFmtId="0" fontId="5" fillId="7" borderId="1" xfId="0" applyFont="1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5" borderId="0" xfId="0" applyFill="1"/>
    <xf numFmtId="0" fontId="2" fillId="8" borderId="0" xfId="0" applyFont="1" applyFill="1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164" fontId="2" fillId="0" borderId="0" xfId="1" applyNumberFormat="1" applyFont="1" applyAlignment="1">
      <alignment horizontal="right"/>
    </xf>
    <xf numFmtId="164" fontId="0" fillId="6" borderId="0" xfId="1" applyNumberFormat="1" applyFont="1" applyFill="1" applyAlignment="1">
      <alignment horizontal="right"/>
    </xf>
    <xf numFmtId="164" fontId="0" fillId="0" borderId="0" xfId="1" applyNumberFormat="1" applyFont="1" applyAlignment="1">
      <alignment horizontal="right"/>
    </xf>
    <xf numFmtId="0" fontId="0" fillId="0" borderId="1" xfId="0" applyBorder="1"/>
    <xf numFmtId="164" fontId="0" fillId="0" borderId="1" xfId="1" applyNumberFormat="1" applyFont="1" applyBorder="1" applyAlignment="1">
      <alignment horizontal="right"/>
    </xf>
    <xf numFmtId="0" fontId="0" fillId="12" borderId="1" xfId="0" applyFill="1" applyBorder="1"/>
    <xf numFmtId="164" fontId="0" fillId="0" borderId="2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BDD08-37EB-1C4C-A844-3104AC0438B8}">
  <dimension ref="A1:P438"/>
  <sheetViews>
    <sheetView tabSelected="1" topLeftCell="A255" zoomScale="99" workbookViewId="0">
      <selection activeCell="L135" sqref="L135:N135"/>
    </sheetView>
  </sheetViews>
  <sheetFormatPr defaultColWidth="11" defaultRowHeight="15.75" x14ac:dyDescent="0.25"/>
  <cols>
    <col min="1" max="1" width="36.5" bestFit="1" customWidth="1"/>
    <col min="10" max="10" width="3.5" customWidth="1"/>
    <col min="11" max="11" width="7.125" style="8" bestFit="1" customWidth="1"/>
    <col min="12" max="12" width="34.5" bestFit="1" customWidth="1"/>
    <col min="13" max="13" width="10.875" style="6"/>
    <col min="14" max="14" width="10.875" style="37"/>
  </cols>
  <sheetData>
    <row r="1" spans="1:14" x14ac:dyDescent="0.25">
      <c r="A1" s="1" t="s">
        <v>0</v>
      </c>
      <c r="B1" s="1" t="s">
        <v>19</v>
      </c>
      <c r="C1" s="1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1" t="s">
        <v>26</v>
      </c>
      <c r="K1" s="8" t="s">
        <v>27</v>
      </c>
      <c r="L1" s="1" t="s">
        <v>1</v>
      </c>
      <c r="M1" s="5" t="s">
        <v>28</v>
      </c>
      <c r="N1" s="35" t="s">
        <v>6</v>
      </c>
    </row>
    <row r="2" spans="1:14" x14ac:dyDescent="0.25">
      <c r="A2" s="13" t="s">
        <v>41</v>
      </c>
      <c r="B2" s="13">
        <v>20</v>
      </c>
      <c r="C2" s="13">
        <v>5</v>
      </c>
      <c r="D2" s="13">
        <v>20</v>
      </c>
      <c r="E2" s="13">
        <v>10</v>
      </c>
      <c r="F2" s="13">
        <v>20</v>
      </c>
      <c r="G2" s="13">
        <v>10</v>
      </c>
      <c r="H2" s="13">
        <v>0</v>
      </c>
      <c r="I2" s="13">
        <v>5</v>
      </c>
      <c r="J2" s="13"/>
      <c r="K2" s="14"/>
      <c r="L2" s="13"/>
      <c r="M2" s="15"/>
      <c r="N2" s="36"/>
    </row>
    <row r="3" spans="1:14" x14ac:dyDescent="0.25">
      <c r="A3" t="s">
        <v>97</v>
      </c>
      <c r="K3" s="9" t="s">
        <v>30</v>
      </c>
      <c r="L3" t="s">
        <v>48</v>
      </c>
    </row>
    <row r="4" spans="1:14" x14ac:dyDescent="0.25">
      <c r="C4" s="1" t="s">
        <v>10</v>
      </c>
      <c r="K4" s="9" t="s">
        <v>30</v>
      </c>
      <c r="L4" t="s">
        <v>42</v>
      </c>
      <c r="M4" s="6">
        <v>2</v>
      </c>
      <c r="N4" s="37">
        <v>0.1</v>
      </c>
    </row>
    <row r="5" spans="1:14" x14ac:dyDescent="0.25">
      <c r="C5" s="17" t="s">
        <v>2</v>
      </c>
      <c r="D5" s="17" t="s">
        <v>3</v>
      </c>
      <c r="E5" s="17" t="s">
        <v>36</v>
      </c>
      <c r="F5" s="17" t="s">
        <v>35</v>
      </c>
      <c r="G5" s="17" t="s">
        <v>37</v>
      </c>
      <c r="H5" s="17" t="s">
        <v>6</v>
      </c>
      <c r="K5" s="9" t="s">
        <v>30</v>
      </c>
      <c r="L5" t="s">
        <v>43</v>
      </c>
      <c r="M5" s="6" t="s">
        <v>244</v>
      </c>
      <c r="N5" s="37">
        <v>1.1000000000000001</v>
      </c>
    </row>
    <row r="6" spans="1:14" x14ac:dyDescent="0.25">
      <c r="B6" s="9" t="s">
        <v>30</v>
      </c>
      <c r="C6">
        <v>2</v>
      </c>
      <c r="D6">
        <v>3</v>
      </c>
      <c r="E6">
        <v>14</v>
      </c>
      <c r="F6">
        <v>2</v>
      </c>
      <c r="G6">
        <f>SUM(C6:F6)</f>
        <v>21</v>
      </c>
      <c r="H6" s="16">
        <f>SUM(N4:N6)</f>
        <v>2.3000000000000003</v>
      </c>
      <c r="K6" s="9" t="s">
        <v>30</v>
      </c>
      <c r="L6" t="s">
        <v>44</v>
      </c>
      <c r="M6" s="6">
        <v>13</v>
      </c>
      <c r="N6" s="37">
        <v>1.1000000000000001</v>
      </c>
    </row>
    <row r="7" spans="1:14" x14ac:dyDescent="0.25">
      <c r="B7" s="10" t="s">
        <v>31</v>
      </c>
      <c r="C7">
        <v>2</v>
      </c>
      <c r="D7">
        <v>3</v>
      </c>
      <c r="E7">
        <v>14</v>
      </c>
      <c r="F7">
        <v>1</v>
      </c>
      <c r="G7">
        <f t="shared" ref="G7:G10" si="0">SUM(C7:F7)</f>
        <v>20</v>
      </c>
      <c r="H7" s="16">
        <f>SUM(N8:N10)</f>
        <v>2.1</v>
      </c>
      <c r="K7" s="10" t="s">
        <v>31</v>
      </c>
      <c r="L7" t="s">
        <v>48</v>
      </c>
    </row>
    <row r="8" spans="1:14" x14ac:dyDescent="0.25">
      <c r="B8" s="11" t="s">
        <v>32</v>
      </c>
      <c r="C8">
        <v>2</v>
      </c>
      <c r="D8">
        <v>3</v>
      </c>
      <c r="E8">
        <v>14</v>
      </c>
      <c r="F8">
        <v>2</v>
      </c>
      <c r="G8">
        <f t="shared" si="0"/>
        <v>21</v>
      </c>
      <c r="H8" s="16">
        <f>SUM(N12:N14)</f>
        <v>1.8</v>
      </c>
      <c r="K8" s="10" t="s">
        <v>31</v>
      </c>
      <c r="L8" t="s">
        <v>45</v>
      </c>
      <c r="M8" s="6">
        <v>2</v>
      </c>
      <c r="N8" s="37">
        <v>0.1</v>
      </c>
    </row>
    <row r="9" spans="1:14" x14ac:dyDescent="0.25">
      <c r="B9" s="12" t="s">
        <v>34</v>
      </c>
      <c r="C9">
        <v>2</v>
      </c>
      <c r="D9">
        <v>2</v>
      </c>
      <c r="E9">
        <v>15</v>
      </c>
      <c r="F9">
        <v>1</v>
      </c>
      <c r="G9">
        <f t="shared" si="0"/>
        <v>20</v>
      </c>
      <c r="H9" s="16">
        <f>SUM(N16:N18)</f>
        <v>1.8</v>
      </c>
      <c r="K9" s="10" t="s">
        <v>31</v>
      </c>
      <c r="L9" t="s">
        <v>46</v>
      </c>
      <c r="M9" s="6" t="s">
        <v>33</v>
      </c>
      <c r="N9" s="37">
        <v>0.9</v>
      </c>
    </row>
    <row r="10" spans="1:14" x14ac:dyDescent="0.25">
      <c r="B10" s="32" t="s">
        <v>246</v>
      </c>
      <c r="C10">
        <v>2</v>
      </c>
      <c r="D10">
        <v>3</v>
      </c>
      <c r="E10">
        <v>14</v>
      </c>
      <c r="F10">
        <v>2</v>
      </c>
      <c r="G10">
        <f t="shared" si="0"/>
        <v>21</v>
      </c>
      <c r="H10" s="16">
        <f>SUM(N20:N22)</f>
        <v>2.3000000000000003</v>
      </c>
      <c r="K10" s="10" t="s">
        <v>31</v>
      </c>
      <c r="L10" t="s">
        <v>44</v>
      </c>
      <c r="M10" s="6">
        <v>13</v>
      </c>
      <c r="N10" s="37">
        <v>1.1000000000000001</v>
      </c>
    </row>
    <row r="11" spans="1:14" x14ac:dyDescent="0.25">
      <c r="K11" s="11" t="s">
        <v>32</v>
      </c>
      <c r="L11" t="s">
        <v>248</v>
      </c>
    </row>
    <row r="12" spans="1:14" x14ac:dyDescent="0.25">
      <c r="C12">
        <f>SUM(C6:C10)/COUNTA(C6:C10)</f>
        <v>2</v>
      </c>
      <c r="D12">
        <f t="shared" ref="D12:H12" si="1">SUM(D6:D10)/COUNTA(D6:D10)</f>
        <v>2.8</v>
      </c>
      <c r="E12">
        <f t="shared" si="1"/>
        <v>14.2</v>
      </c>
      <c r="F12">
        <f t="shared" si="1"/>
        <v>1.6</v>
      </c>
      <c r="G12">
        <f t="shared" si="1"/>
        <v>20.6</v>
      </c>
      <c r="H12">
        <f t="shared" si="1"/>
        <v>2.06</v>
      </c>
      <c r="K12" s="11" t="s">
        <v>32</v>
      </c>
      <c r="L12" t="s">
        <v>243</v>
      </c>
      <c r="M12" s="6">
        <v>2</v>
      </c>
      <c r="N12" s="37">
        <v>0.1</v>
      </c>
    </row>
    <row r="13" spans="1:14" x14ac:dyDescent="0.25">
      <c r="K13" s="11" t="s">
        <v>32</v>
      </c>
      <c r="L13" t="s">
        <v>50</v>
      </c>
      <c r="M13" s="6" t="s">
        <v>244</v>
      </c>
      <c r="N13" s="37">
        <v>0.6</v>
      </c>
    </row>
    <row r="14" spans="1:14" x14ac:dyDescent="0.25">
      <c r="K14" s="11" t="s">
        <v>32</v>
      </c>
      <c r="L14" t="s">
        <v>44</v>
      </c>
      <c r="M14" s="6">
        <v>13</v>
      </c>
      <c r="N14" s="37">
        <v>1.1000000000000001</v>
      </c>
    </row>
    <row r="15" spans="1:14" x14ac:dyDescent="0.25">
      <c r="K15" s="12" t="s">
        <v>34</v>
      </c>
      <c r="L15" t="s">
        <v>48</v>
      </c>
    </row>
    <row r="16" spans="1:14" x14ac:dyDescent="0.25">
      <c r="D16" s="6"/>
      <c r="E16" s="7"/>
      <c r="K16" s="12" t="s">
        <v>34</v>
      </c>
      <c r="L16" t="s">
        <v>197</v>
      </c>
      <c r="M16" s="6">
        <v>2</v>
      </c>
      <c r="N16" s="37">
        <v>0.1</v>
      </c>
    </row>
    <row r="17" spans="1:14" x14ac:dyDescent="0.25">
      <c r="D17" s="6"/>
      <c r="E17" s="7"/>
      <c r="K17" s="12" t="s">
        <v>34</v>
      </c>
      <c r="L17" t="s">
        <v>221</v>
      </c>
      <c r="M17" s="6" t="s">
        <v>245</v>
      </c>
      <c r="N17" s="37">
        <v>0.6</v>
      </c>
    </row>
    <row r="18" spans="1:14" x14ac:dyDescent="0.25">
      <c r="D18" s="6"/>
      <c r="E18" s="7"/>
      <c r="K18" s="12" t="s">
        <v>34</v>
      </c>
      <c r="L18" t="s">
        <v>44</v>
      </c>
      <c r="M18" s="6">
        <v>13</v>
      </c>
      <c r="N18" s="37">
        <v>1.1000000000000001</v>
      </c>
    </row>
    <row r="19" spans="1:14" x14ac:dyDescent="0.25">
      <c r="D19" s="6"/>
      <c r="E19" s="7"/>
      <c r="K19" s="32" t="s">
        <v>246</v>
      </c>
      <c r="L19" t="s">
        <v>29</v>
      </c>
    </row>
    <row r="20" spans="1:14" x14ac:dyDescent="0.25">
      <c r="K20" s="32" t="s">
        <v>246</v>
      </c>
      <c r="L20" t="s">
        <v>247</v>
      </c>
      <c r="M20" s="6">
        <v>2</v>
      </c>
      <c r="N20" s="37">
        <v>0.1</v>
      </c>
    </row>
    <row r="21" spans="1:14" x14ac:dyDescent="0.25">
      <c r="K21" s="32" t="s">
        <v>246</v>
      </c>
      <c r="L21" t="s">
        <v>232</v>
      </c>
      <c r="M21" s="6" t="s">
        <v>244</v>
      </c>
      <c r="N21" s="37">
        <v>1.1000000000000001</v>
      </c>
    </row>
    <row r="22" spans="1:14" x14ac:dyDescent="0.25">
      <c r="K22" s="32" t="s">
        <v>246</v>
      </c>
      <c r="L22" t="s">
        <v>44</v>
      </c>
      <c r="M22" s="6">
        <v>13</v>
      </c>
      <c r="N22" s="37">
        <v>1.1000000000000001</v>
      </c>
    </row>
    <row r="24" spans="1:14" x14ac:dyDescent="0.25">
      <c r="A24" s="13" t="s">
        <v>47</v>
      </c>
      <c r="B24" s="13">
        <v>40</v>
      </c>
      <c r="C24" s="13">
        <v>15</v>
      </c>
      <c r="D24" s="13">
        <v>40</v>
      </c>
      <c r="E24" s="13">
        <v>15</v>
      </c>
      <c r="F24" s="13">
        <v>40</v>
      </c>
      <c r="G24" s="13">
        <v>20</v>
      </c>
      <c r="H24" s="13">
        <v>5</v>
      </c>
      <c r="I24" s="13">
        <v>20</v>
      </c>
      <c r="J24" s="13"/>
      <c r="K24" s="14"/>
      <c r="L24" s="13"/>
      <c r="M24" s="15"/>
      <c r="N24" s="36"/>
    </row>
    <row r="25" spans="1:14" x14ac:dyDescent="0.25">
      <c r="A25" t="s">
        <v>93</v>
      </c>
      <c r="K25" s="9" t="s">
        <v>30</v>
      </c>
      <c r="L25" t="s">
        <v>48</v>
      </c>
    </row>
    <row r="26" spans="1:14" x14ac:dyDescent="0.25">
      <c r="C26" s="1" t="s">
        <v>10</v>
      </c>
      <c r="K26" s="9" t="s">
        <v>30</v>
      </c>
      <c r="L26" t="s">
        <v>9</v>
      </c>
      <c r="M26" s="6">
        <v>250</v>
      </c>
      <c r="N26" s="37">
        <v>2.1</v>
      </c>
    </row>
    <row r="27" spans="1:14" x14ac:dyDescent="0.25">
      <c r="C27" s="17" t="s">
        <v>2</v>
      </c>
      <c r="D27" s="17" t="s">
        <v>3</v>
      </c>
      <c r="E27" s="17" t="s">
        <v>36</v>
      </c>
      <c r="F27" s="17" t="s">
        <v>35</v>
      </c>
      <c r="G27" s="17" t="s">
        <v>37</v>
      </c>
      <c r="H27" s="17" t="s">
        <v>6</v>
      </c>
      <c r="K27" s="9" t="s">
        <v>30</v>
      </c>
      <c r="L27" t="s">
        <v>98</v>
      </c>
    </row>
    <row r="28" spans="1:14" x14ac:dyDescent="0.25">
      <c r="B28" s="9" t="s">
        <v>30</v>
      </c>
      <c r="C28">
        <v>2</v>
      </c>
      <c r="D28">
        <v>5</v>
      </c>
      <c r="E28">
        <v>14</v>
      </c>
      <c r="F28">
        <v>7</v>
      </c>
      <c r="G28">
        <f>SUM(C28:F28)</f>
        <v>28</v>
      </c>
      <c r="H28" s="16">
        <f>SUM(N26:N32)</f>
        <v>5.4</v>
      </c>
      <c r="K28" s="9" t="s">
        <v>30</v>
      </c>
      <c r="L28" t="s">
        <v>42</v>
      </c>
      <c r="M28" s="6">
        <v>2</v>
      </c>
      <c r="N28" s="37">
        <v>0.1</v>
      </c>
    </row>
    <row r="29" spans="1:14" x14ac:dyDescent="0.25">
      <c r="B29" s="10" t="s">
        <v>31</v>
      </c>
      <c r="C29">
        <v>2</v>
      </c>
      <c r="D29">
        <v>5</v>
      </c>
      <c r="E29">
        <v>14</v>
      </c>
      <c r="F29">
        <v>9</v>
      </c>
      <c r="G29">
        <f t="shared" ref="G29:G32" si="2">SUM(C29:F29)</f>
        <v>30</v>
      </c>
      <c r="H29" s="16">
        <f>SUM(N33:N40)</f>
        <v>5.1999999999999993</v>
      </c>
      <c r="K29" s="9" t="s">
        <v>30</v>
      </c>
      <c r="L29" t="s">
        <v>43</v>
      </c>
      <c r="M29" s="6" t="s">
        <v>244</v>
      </c>
      <c r="N29" s="37">
        <v>1.1000000000000001</v>
      </c>
    </row>
    <row r="30" spans="1:14" x14ac:dyDescent="0.25">
      <c r="B30" s="11" t="s">
        <v>32</v>
      </c>
      <c r="C30">
        <v>2</v>
      </c>
      <c r="D30">
        <v>5</v>
      </c>
      <c r="E30">
        <v>14</v>
      </c>
      <c r="F30">
        <v>7</v>
      </c>
      <c r="G30">
        <f t="shared" si="2"/>
        <v>28</v>
      </c>
      <c r="H30" s="16">
        <f>SUM(N41:N48)</f>
        <v>4.9000000000000004</v>
      </c>
      <c r="K30" s="9" t="s">
        <v>30</v>
      </c>
      <c r="L30" t="s">
        <v>51</v>
      </c>
      <c r="M30" s="6">
        <v>2</v>
      </c>
      <c r="N30" s="37">
        <v>0.5</v>
      </c>
    </row>
    <row r="31" spans="1:14" x14ac:dyDescent="0.25">
      <c r="B31" s="12" t="s">
        <v>34</v>
      </c>
      <c r="C31">
        <v>2</v>
      </c>
      <c r="D31">
        <v>4</v>
      </c>
      <c r="E31">
        <v>15</v>
      </c>
      <c r="F31">
        <v>9</v>
      </c>
      <c r="G31">
        <f t="shared" si="2"/>
        <v>30</v>
      </c>
      <c r="H31" s="16">
        <f>SUM(N49:N56)</f>
        <v>5.5</v>
      </c>
      <c r="K31" s="9" t="s">
        <v>30</v>
      </c>
      <c r="L31" t="s">
        <v>8</v>
      </c>
      <c r="M31" s="6">
        <v>5</v>
      </c>
      <c r="N31" s="37">
        <v>0.5</v>
      </c>
    </row>
    <row r="32" spans="1:14" x14ac:dyDescent="0.25">
      <c r="B32" s="32" t="s">
        <v>246</v>
      </c>
      <c r="C32">
        <v>2</v>
      </c>
      <c r="D32">
        <v>5</v>
      </c>
      <c r="E32">
        <v>14</v>
      </c>
      <c r="F32">
        <v>7</v>
      </c>
      <c r="G32">
        <f t="shared" si="2"/>
        <v>28</v>
      </c>
      <c r="H32" s="16">
        <f>SUM(N57:N64)</f>
        <v>6</v>
      </c>
      <c r="K32" s="9" t="s">
        <v>30</v>
      </c>
      <c r="L32" t="s">
        <v>44</v>
      </c>
      <c r="M32" s="6">
        <v>13</v>
      </c>
      <c r="N32" s="37">
        <v>1.1000000000000001</v>
      </c>
    </row>
    <row r="33" spans="3:14" x14ac:dyDescent="0.25">
      <c r="K33" s="10" t="s">
        <v>31</v>
      </c>
      <c r="L33" t="s">
        <v>48</v>
      </c>
    </row>
    <row r="34" spans="3:14" x14ac:dyDescent="0.25">
      <c r="C34">
        <f>SUM(C28:C32)/COUNTA(C28:C32)</f>
        <v>2</v>
      </c>
      <c r="D34">
        <f t="shared" ref="D34:H34" si="3">SUM(D28:D32)/COUNTA(D28:D32)</f>
        <v>4.8</v>
      </c>
      <c r="E34">
        <f t="shared" si="3"/>
        <v>14.2</v>
      </c>
      <c r="F34">
        <f t="shared" si="3"/>
        <v>7.8</v>
      </c>
      <c r="G34">
        <f t="shared" si="3"/>
        <v>28.8</v>
      </c>
      <c r="H34">
        <f t="shared" si="3"/>
        <v>5.4</v>
      </c>
      <c r="K34" s="10" t="s">
        <v>31</v>
      </c>
      <c r="L34" t="s">
        <v>9</v>
      </c>
      <c r="M34" s="6">
        <v>250</v>
      </c>
      <c r="N34" s="37">
        <v>2.1</v>
      </c>
    </row>
    <row r="35" spans="3:14" x14ac:dyDescent="0.25">
      <c r="K35" s="10" t="s">
        <v>31</v>
      </c>
      <c r="L35" t="s">
        <v>161</v>
      </c>
    </row>
    <row r="36" spans="3:14" x14ac:dyDescent="0.25">
      <c r="K36" s="10" t="s">
        <v>31</v>
      </c>
      <c r="L36" t="s">
        <v>45</v>
      </c>
      <c r="M36" s="6">
        <v>2</v>
      </c>
      <c r="N36" s="37">
        <v>0.1</v>
      </c>
    </row>
    <row r="37" spans="3:14" x14ac:dyDescent="0.25">
      <c r="F37" s="6"/>
      <c r="G37" s="7"/>
      <c r="K37" s="10" t="s">
        <v>31</v>
      </c>
      <c r="L37" t="s">
        <v>46</v>
      </c>
      <c r="M37" s="6" t="s">
        <v>33</v>
      </c>
      <c r="N37" s="37">
        <v>0.9</v>
      </c>
    </row>
    <row r="38" spans="3:14" x14ac:dyDescent="0.25">
      <c r="F38" s="6"/>
      <c r="G38" s="7"/>
      <c r="K38" s="10" t="s">
        <v>31</v>
      </c>
      <c r="L38" t="s">
        <v>51</v>
      </c>
      <c r="M38" s="6">
        <v>2</v>
      </c>
      <c r="N38" s="37">
        <v>0.5</v>
      </c>
    </row>
    <row r="39" spans="3:14" x14ac:dyDescent="0.25">
      <c r="K39" s="10" t="s">
        <v>31</v>
      </c>
      <c r="L39" t="s">
        <v>7</v>
      </c>
      <c r="M39" s="6">
        <v>8</v>
      </c>
      <c r="N39" s="37">
        <v>0.5</v>
      </c>
    </row>
    <row r="40" spans="3:14" x14ac:dyDescent="0.25">
      <c r="K40" s="10" t="s">
        <v>31</v>
      </c>
      <c r="L40" t="s">
        <v>44</v>
      </c>
      <c r="M40" s="6">
        <v>13</v>
      </c>
      <c r="N40" s="37">
        <v>1.1000000000000001</v>
      </c>
    </row>
    <row r="41" spans="3:14" x14ac:dyDescent="0.25">
      <c r="K41" s="11" t="s">
        <v>32</v>
      </c>
      <c r="L41" t="s">
        <v>48</v>
      </c>
    </row>
    <row r="42" spans="3:14" x14ac:dyDescent="0.25">
      <c r="D42" s="6"/>
      <c r="E42" s="7"/>
      <c r="K42" s="11" t="s">
        <v>32</v>
      </c>
      <c r="L42" t="s">
        <v>9</v>
      </c>
      <c r="M42" s="6">
        <v>250</v>
      </c>
      <c r="N42" s="37">
        <v>2.1</v>
      </c>
    </row>
    <row r="43" spans="3:14" x14ac:dyDescent="0.25">
      <c r="D43" s="6"/>
      <c r="E43" s="7"/>
      <c r="K43" s="11" t="s">
        <v>32</v>
      </c>
      <c r="L43" t="s">
        <v>98</v>
      </c>
    </row>
    <row r="44" spans="3:14" x14ac:dyDescent="0.25">
      <c r="D44" s="6"/>
      <c r="E44" s="7"/>
      <c r="K44" s="11" t="s">
        <v>32</v>
      </c>
      <c r="L44" t="s">
        <v>243</v>
      </c>
      <c r="M44" s="6">
        <v>2</v>
      </c>
      <c r="N44" s="37">
        <v>0.1</v>
      </c>
    </row>
    <row r="45" spans="3:14" x14ac:dyDescent="0.25">
      <c r="D45" s="6"/>
      <c r="E45" s="7"/>
      <c r="K45" s="11" t="s">
        <v>32</v>
      </c>
      <c r="L45" t="s">
        <v>50</v>
      </c>
      <c r="M45" s="6" t="s">
        <v>244</v>
      </c>
      <c r="N45" s="37">
        <v>0.6</v>
      </c>
    </row>
    <row r="46" spans="3:14" x14ac:dyDescent="0.25">
      <c r="D46" s="6"/>
      <c r="E46" s="7"/>
      <c r="K46" s="11" t="s">
        <v>32</v>
      </c>
      <c r="L46" t="s">
        <v>51</v>
      </c>
      <c r="M46" s="6">
        <v>2</v>
      </c>
      <c r="N46" s="37">
        <v>0.5</v>
      </c>
    </row>
    <row r="47" spans="3:14" x14ac:dyDescent="0.25">
      <c r="D47" s="6"/>
      <c r="E47" s="7"/>
      <c r="K47" s="11" t="s">
        <v>32</v>
      </c>
      <c r="L47" t="s">
        <v>8</v>
      </c>
      <c r="M47" s="6">
        <v>5</v>
      </c>
      <c r="N47" s="37">
        <v>0.5</v>
      </c>
    </row>
    <row r="48" spans="3:14" x14ac:dyDescent="0.25">
      <c r="D48" s="6"/>
      <c r="E48" s="7"/>
      <c r="K48" s="11" t="s">
        <v>32</v>
      </c>
      <c r="L48" t="s">
        <v>44</v>
      </c>
      <c r="M48" s="6">
        <v>13</v>
      </c>
      <c r="N48" s="37">
        <v>1.1000000000000001</v>
      </c>
    </row>
    <row r="49" spans="4:14" x14ac:dyDescent="0.25">
      <c r="D49" s="6"/>
      <c r="E49" s="7"/>
      <c r="K49" s="12" t="s">
        <v>34</v>
      </c>
      <c r="L49" t="s">
        <v>48</v>
      </c>
    </row>
    <row r="50" spans="4:14" x14ac:dyDescent="0.25">
      <c r="K50" s="12" t="s">
        <v>34</v>
      </c>
      <c r="L50" t="s">
        <v>179</v>
      </c>
      <c r="M50" s="6">
        <v>260</v>
      </c>
      <c r="N50" s="37">
        <v>2.7</v>
      </c>
    </row>
    <row r="51" spans="4:14" x14ac:dyDescent="0.25">
      <c r="K51" s="12" t="s">
        <v>34</v>
      </c>
      <c r="L51" t="s">
        <v>161</v>
      </c>
    </row>
    <row r="52" spans="4:14" x14ac:dyDescent="0.25">
      <c r="K52" s="12" t="s">
        <v>34</v>
      </c>
      <c r="L52" t="s">
        <v>197</v>
      </c>
      <c r="M52" s="6">
        <v>2</v>
      </c>
      <c r="N52" s="37">
        <v>0.1</v>
      </c>
    </row>
    <row r="53" spans="4:14" x14ac:dyDescent="0.25">
      <c r="K53" s="12" t="s">
        <v>34</v>
      </c>
      <c r="L53" t="s">
        <v>221</v>
      </c>
      <c r="M53" s="6" t="s">
        <v>245</v>
      </c>
      <c r="N53" s="37">
        <v>0.6</v>
      </c>
    </row>
    <row r="54" spans="4:14" x14ac:dyDescent="0.25">
      <c r="K54" s="12" t="s">
        <v>34</v>
      </c>
      <c r="L54" t="s">
        <v>51</v>
      </c>
      <c r="M54" s="6">
        <v>2</v>
      </c>
      <c r="N54" s="37">
        <v>0.5</v>
      </c>
    </row>
    <row r="55" spans="4:14" x14ac:dyDescent="0.25">
      <c r="K55" s="12" t="s">
        <v>34</v>
      </c>
      <c r="L55" t="s">
        <v>7</v>
      </c>
      <c r="M55" s="6">
        <v>8</v>
      </c>
      <c r="N55" s="37">
        <v>0.5</v>
      </c>
    </row>
    <row r="56" spans="4:14" x14ac:dyDescent="0.25">
      <c r="K56" s="12" t="s">
        <v>34</v>
      </c>
      <c r="L56" t="s">
        <v>44</v>
      </c>
      <c r="M56" s="6">
        <v>13</v>
      </c>
      <c r="N56" s="37">
        <v>1.1000000000000001</v>
      </c>
    </row>
    <row r="57" spans="4:14" x14ac:dyDescent="0.25">
      <c r="K57" s="32" t="s">
        <v>246</v>
      </c>
      <c r="L57" t="s">
        <v>48</v>
      </c>
    </row>
    <row r="58" spans="4:14" x14ac:dyDescent="0.25">
      <c r="K58" s="32" t="s">
        <v>246</v>
      </c>
      <c r="L58" t="s">
        <v>179</v>
      </c>
      <c r="M58" s="6">
        <v>260</v>
      </c>
      <c r="N58" s="37">
        <v>2.7</v>
      </c>
    </row>
    <row r="59" spans="4:14" x14ac:dyDescent="0.25">
      <c r="K59" s="32" t="s">
        <v>246</v>
      </c>
      <c r="L59" t="s">
        <v>249</v>
      </c>
    </row>
    <row r="60" spans="4:14" x14ac:dyDescent="0.25">
      <c r="K60" s="32" t="s">
        <v>246</v>
      </c>
      <c r="L60" t="s">
        <v>247</v>
      </c>
      <c r="M60" s="6">
        <v>2</v>
      </c>
      <c r="N60" s="37">
        <v>0.1</v>
      </c>
    </row>
    <row r="61" spans="4:14" x14ac:dyDescent="0.25">
      <c r="K61" s="32" t="s">
        <v>246</v>
      </c>
      <c r="L61" t="s">
        <v>232</v>
      </c>
      <c r="M61" s="6" t="s">
        <v>244</v>
      </c>
      <c r="N61" s="37">
        <v>1.1000000000000001</v>
      </c>
    </row>
    <row r="62" spans="4:14" x14ac:dyDescent="0.25">
      <c r="K62" s="32" t="s">
        <v>246</v>
      </c>
      <c r="L62" t="s">
        <v>51</v>
      </c>
      <c r="M62" s="6">
        <v>2</v>
      </c>
      <c r="N62" s="37">
        <v>0.5</v>
      </c>
    </row>
    <row r="63" spans="4:14" x14ac:dyDescent="0.25">
      <c r="K63" s="32" t="s">
        <v>246</v>
      </c>
      <c r="L63" t="s">
        <v>8</v>
      </c>
      <c r="M63" s="6">
        <v>5</v>
      </c>
      <c r="N63" s="37">
        <v>0.5</v>
      </c>
    </row>
    <row r="64" spans="4:14" x14ac:dyDescent="0.25">
      <c r="K64" s="32" t="s">
        <v>246</v>
      </c>
      <c r="L64" t="s">
        <v>44</v>
      </c>
      <c r="M64" s="6">
        <v>13</v>
      </c>
      <c r="N64" s="37">
        <v>1.1000000000000001</v>
      </c>
    </row>
    <row r="66" spans="1:14" x14ac:dyDescent="0.25">
      <c r="A66" s="13" t="s">
        <v>53</v>
      </c>
      <c r="B66" s="13">
        <v>70</v>
      </c>
      <c r="C66" s="13">
        <v>30</v>
      </c>
      <c r="D66" s="13">
        <v>70</v>
      </c>
      <c r="E66" s="13">
        <v>30</v>
      </c>
      <c r="F66" s="13">
        <v>70</v>
      </c>
      <c r="G66" s="13">
        <v>40</v>
      </c>
      <c r="H66" s="13">
        <v>10</v>
      </c>
      <c r="I66" s="13">
        <v>40</v>
      </c>
      <c r="J66" s="13"/>
      <c r="K66" s="14"/>
      <c r="L66" s="13"/>
      <c r="M66" s="15"/>
      <c r="N66" s="36"/>
    </row>
    <row r="67" spans="1:14" x14ac:dyDescent="0.25">
      <c r="A67" t="s">
        <v>96</v>
      </c>
      <c r="K67" s="9" t="s">
        <v>30</v>
      </c>
      <c r="L67" t="s">
        <v>54</v>
      </c>
    </row>
    <row r="68" spans="1:14" x14ac:dyDescent="0.25">
      <c r="C68" s="1" t="s">
        <v>10</v>
      </c>
      <c r="K68" s="9" t="s">
        <v>30</v>
      </c>
      <c r="L68" t="s">
        <v>13</v>
      </c>
      <c r="M68" s="6">
        <v>340</v>
      </c>
      <c r="N68" s="37">
        <v>4.7</v>
      </c>
    </row>
    <row r="69" spans="1:14" x14ac:dyDescent="0.25">
      <c r="C69" s="17" t="s">
        <v>2</v>
      </c>
      <c r="D69" s="17" t="s">
        <v>3</v>
      </c>
      <c r="E69" s="17" t="s">
        <v>36</v>
      </c>
      <c r="F69" s="17" t="s">
        <v>35</v>
      </c>
      <c r="G69" s="17" t="s">
        <v>37</v>
      </c>
      <c r="H69" s="17" t="s">
        <v>6</v>
      </c>
      <c r="K69" s="9" t="s">
        <v>30</v>
      </c>
      <c r="L69" t="s">
        <v>55</v>
      </c>
    </row>
    <row r="70" spans="1:14" x14ac:dyDescent="0.25">
      <c r="B70" s="9" t="s">
        <v>30</v>
      </c>
      <c r="C70">
        <v>16</v>
      </c>
      <c r="D70">
        <v>14</v>
      </c>
      <c r="E70">
        <v>17</v>
      </c>
      <c r="F70">
        <v>10</v>
      </c>
      <c r="G70">
        <f>SUM(C70:F70)</f>
        <v>57</v>
      </c>
      <c r="H70" s="16">
        <f>SUM(N67:N74)</f>
        <v>9.1000000000000014</v>
      </c>
      <c r="K70" s="9" t="s">
        <v>30</v>
      </c>
      <c r="L70" t="s">
        <v>59</v>
      </c>
      <c r="M70" s="6">
        <v>16</v>
      </c>
      <c r="N70" s="37">
        <v>1.3</v>
      </c>
    </row>
    <row r="71" spans="1:14" x14ac:dyDescent="0.25">
      <c r="B71" s="10" t="s">
        <v>31</v>
      </c>
      <c r="C71">
        <v>16</v>
      </c>
      <c r="D71">
        <v>14</v>
      </c>
      <c r="E71">
        <v>17</v>
      </c>
      <c r="F71">
        <v>10</v>
      </c>
      <c r="G71">
        <f t="shared" ref="G71:G72" si="4">SUM(C71:F71)</f>
        <v>57</v>
      </c>
      <c r="H71" s="16">
        <f>SUM(N75:N82)</f>
        <v>9</v>
      </c>
      <c r="K71" s="9" t="s">
        <v>30</v>
      </c>
      <c r="L71" t="s">
        <v>235</v>
      </c>
      <c r="M71" s="6" t="s">
        <v>250</v>
      </c>
      <c r="N71" s="37">
        <v>1.3</v>
      </c>
    </row>
    <row r="72" spans="1:14" x14ac:dyDescent="0.25">
      <c r="B72" s="11" t="s">
        <v>32</v>
      </c>
      <c r="C72">
        <v>20</v>
      </c>
      <c r="D72">
        <v>14</v>
      </c>
      <c r="E72">
        <v>16</v>
      </c>
      <c r="F72">
        <v>10</v>
      </c>
      <c r="G72">
        <f t="shared" si="4"/>
        <v>60</v>
      </c>
      <c r="H72" s="16">
        <f>SUM(N83:N90)</f>
        <v>9.4999999999999982</v>
      </c>
      <c r="K72" s="9" t="s">
        <v>30</v>
      </c>
      <c r="L72" t="s">
        <v>51</v>
      </c>
      <c r="M72" s="6">
        <v>2</v>
      </c>
      <c r="N72" s="37">
        <v>0.5</v>
      </c>
    </row>
    <row r="73" spans="1:14" x14ac:dyDescent="0.25">
      <c r="K73" s="9" t="s">
        <v>30</v>
      </c>
      <c r="L73" t="s">
        <v>7</v>
      </c>
      <c r="M73" s="6">
        <v>8</v>
      </c>
      <c r="N73" s="37">
        <v>0.5</v>
      </c>
    </row>
    <row r="74" spans="1:14" x14ac:dyDescent="0.25">
      <c r="C74" s="7">
        <f>SUM(C70:C72)/COUNTA(C70:C72)</f>
        <v>17.333333333333332</v>
      </c>
      <c r="D74" s="7">
        <f t="shared" ref="D74:H74" si="5">SUM(D70:D72)/COUNTA(D70:D72)</f>
        <v>14</v>
      </c>
      <c r="E74" s="7">
        <f t="shared" si="5"/>
        <v>16.666666666666668</v>
      </c>
      <c r="F74" s="7">
        <f t="shared" si="5"/>
        <v>10</v>
      </c>
      <c r="G74" s="7">
        <f t="shared" si="5"/>
        <v>58</v>
      </c>
      <c r="H74" s="7">
        <f t="shared" si="5"/>
        <v>9.2000000000000011</v>
      </c>
      <c r="K74" s="9" t="s">
        <v>30</v>
      </c>
      <c r="L74" t="s">
        <v>251</v>
      </c>
      <c r="M74" s="6">
        <v>14</v>
      </c>
      <c r="N74" s="37">
        <v>0.8</v>
      </c>
    </row>
    <row r="75" spans="1:14" x14ac:dyDescent="0.25">
      <c r="K75" s="10" t="s">
        <v>31</v>
      </c>
      <c r="L75" t="s">
        <v>253</v>
      </c>
    </row>
    <row r="76" spans="1:14" x14ac:dyDescent="0.25">
      <c r="K76" s="10" t="s">
        <v>31</v>
      </c>
      <c r="L76" t="s">
        <v>13</v>
      </c>
      <c r="M76" s="6">
        <v>340</v>
      </c>
      <c r="N76" s="37">
        <v>4.7</v>
      </c>
    </row>
    <row r="77" spans="1:14" x14ac:dyDescent="0.25">
      <c r="K77" s="10" t="s">
        <v>31</v>
      </c>
      <c r="L77" t="s">
        <v>55</v>
      </c>
    </row>
    <row r="78" spans="1:14" x14ac:dyDescent="0.25">
      <c r="K78" s="10" t="s">
        <v>31</v>
      </c>
      <c r="L78" s="33" t="s">
        <v>209</v>
      </c>
      <c r="M78" s="6">
        <v>16</v>
      </c>
      <c r="N78" s="37">
        <v>1.2</v>
      </c>
    </row>
    <row r="79" spans="1:14" x14ac:dyDescent="0.25">
      <c r="K79" s="10" t="s">
        <v>31</v>
      </c>
      <c r="L79" t="s">
        <v>235</v>
      </c>
      <c r="M79" s="6" t="s">
        <v>250</v>
      </c>
      <c r="N79" s="37">
        <v>1.3</v>
      </c>
    </row>
    <row r="80" spans="1:14" x14ac:dyDescent="0.25">
      <c r="K80" s="10" t="s">
        <v>31</v>
      </c>
      <c r="L80" t="s">
        <v>51</v>
      </c>
      <c r="M80" s="6">
        <v>2</v>
      </c>
      <c r="N80" s="37">
        <v>0.5</v>
      </c>
    </row>
    <row r="81" spans="1:14" x14ac:dyDescent="0.25">
      <c r="K81" s="10" t="s">
        <v>31</v>
      </c>
      <c r="L81" t="s">
        <v>7</v>
      </c>
      <c r="M81" s="6">
        <v>8</v>
      </c>
      <c r="N81" s="37">
        <v>0.5</v>
      </c>
    </row>
    <row r="82" spans="1:14" x14ac:dyDescent="0.25">
      <c r="K82" s="10" t="s">
        <v>31</v>
      </c>
      <c r="L82" t="s">
        <v>251</v>
      </c>
      <c r="M82" s="6">
        <v>14</v>
      </c>
      <c r="N82" s="37">
        <v>0.8</v>
      </c>
    </row>
    <row r="83" spans="1:14" x14ac:dyDescent="0.25">
      <c r="K83" s="11" t="s">
        <v>32</v>
      </c>
      <c r="L83" t="s">
        <v>54</v>
      </c>
    </row>
    <row r="84" spans="1:14" x14ac:dyDescent="0.25">
      <c r="K84" s="11" t="s">
        <v>32</v>
      </c>
      <c r="L84" t="s">
        <v>13</v>
      </c>
      <c r="M84" s="6">
        <v>340</v>
      </c>
      <c r="N84" s="37">
        <v>4.7</v>
      </c>
    </row>
    <row r="85" spans="1:14" x14ac:dyDescent="0.25">
      <c r="K85" s="11" t="s">
        <v>32</v>
      </c>
      <c r="L85" t="s">
        <v>55</v>
      </c>
    </row>
    <row r="86" spans="1:14" x14ac:dyDescent="0.25">
      <c r="K86" s="11" t="s">
        <v>32</v>
      </c>
      <c r="L86" t="s">
        <v>60</v>
      </c>
      <c r="M86" s="6">
        <v>20</v>
      </c>
      <c r="N86" s="37">
        <v>1.4</v>
      </c>
    </row>
    <row r="87" spans="1:14" x14ac:dyDescent="0.25">
      <c r="K87" s="11" t="s">
        <v>32</v>
      </c>
      <c r="L87" t="s">
        <v>235</v>
      </c>
      <c r="M87" s="6" t="s">
        <v>250</v>
      </c>
      <c r="N87" s="37">
        <v>1.3</v>
      </c>
    </row>
    <row r="88" spans="1:14" x14ac:dyDescent="0.25">
      <c r="K88" s="11" t="s">
        <v>32</v>
      </c>
      <c r="L88" t="s">
        <v>51</v>
      </c>
      <c r="M88" s="6">
        <v>2</v>
      </c>
      <c r="N88" s="37">
        <v>0.5</v>
      </c>
    </row>
    <row r="89" spans="1:14" x14ac:dyDescent="0.25">
      <c r="K89" s="11" t="s">
        <v>32</v>
      </c>
      <c r="L89" t="s">
        <v>7</v>
      </c>
      <c r="M89" s="6">
        <v>8</v>
      </c>
      <c r="N89" s="37">
        <v>0.5</v>
      </c>
    </row>
    <row r="90" spans="1:14" x14ac:dyDescent="0.25">
      <c r="K90" s="11" t="s">
        <v>32</v>
      </c>
      <c r="L90" t="s">
        <v>44</v>
      </c>
      <c r="M90" s="6">
        <v>13</v>
      </c>
      <c r="N90" s="37">
        <v>1.1000000000000001</v>
      </c>
    </row>
    <row r="92" spans="1:14" x14ac:dyDescent="0.25">
      <c r="A92" s="13" t="s">
        <v>64</v>
      </c>
      <c r="B92" s="13">
        <v>100</v>
      </c>
      <c r="C92" s="13">
        <v>45</v>
      </c>
      <c r="D92" s="13">
        <v>100</v>
      </c>
      <c r="E92" s="13">
        <v>60</v>
      </c>
      <c r="F92" s="13">
        <v>100</v>
      </c>
      <c r="G92" s="13">
        <v>45</v>
      </c>
      <c r="H92" s="13">
        <v>15</v>
      </c>
      <c r="I92" s="13">
        <v>60</v>
      </c>
      <c r="J92" s="13"/>
      <c r="K92" s="14"/>
      <c r="L92" s="13"/>
      <c r="M92" s="15"/>
      <c r="N92" s="36"/>
    </row>
    <row r="93" spans="1:14" x14ac:dyDescent="0.25">
      <c r="A93" t="s">
        <v>95</v>
      </c>
      <c r="K93" s="9" t="s">
        <v>30</v>
      </c>
      <c r="L93" t="s">
        <v>257</v>
      </c>
    </row>
    <row r="94" spans="1:14" x14ac:dyDescent="0.25">
      <c r="C94" s="1" t="s">
        <v>10</v>
      </c>
      <c r="K94" s="9" t="s">
        <v>30</v>
      </c>
      <c r="L94" t="s">
        <v>15</v>
      </c>
      <c r="M94" s="6">
        <v>360</v>
      </c>
      <c r="N94" s="37">
        <v>4.7</v>
      </c>
    </row>
    <row r="95" spans="1:14" x14ac:dyDescent="0.25">
      <c r="C95" s="17" t="s">
        <v>2</v>
      </c>
      <c r="D95" s="17" t="s">
        <v>3</v>
      </c>
      <c r="E95" s="17" t="s">
        <v>36</v>
      </c>
      <c r="F95" s="17" t="s">
        <v>35</v>
      </c>
      <c r="G95" s="17" t="s">
        <v>37</v>
      </c>
      <c r="H95" s="17" t="s">
        <v>6</v>
      </c>
      <c r="K95" s="9" t="s">
        <v>30</v>
      </c>
      <c r="L95" t="s">
        <v>73</v>
      </c>
    </row>
    <row r="96" spans="1:14" x14ac:dyDescent="0.25">
      <c r="B96" s="9" t="s">
        <v>30</v>
      </c>
      <c r="C96">
        <v>28</v>
      </c>
      <c r="D96">
        <v>34</v>
      </c>
      <c r="E96">
        <v>25</v>
      </c>
      <c r="F96">
        <v>20</v>
      </c>
      <c r="G96">
        <f>SUM(C96:F96)</f>
        <v>107</v>
      </c>
      <c r="H96" s="16">
        <f>SUM(N93:N100)</f>
        <v>16.399999999999999</v>
      </c>
      <c r="K96" s="9" t="s">
        <v>30</v>
      </c>
      <c r="L96" t="s">
        <v>67</v>
      </c>
    </row>
    <row r="97" spans="2:14" x14ac:dyDescent="0.25">
      <c r="B97" s="10" t="s">
        <v>31</v>
      </c>
      <c r="C97">
        <v>28</v>
      </c>
      <c r="D97">
        <v>34</v>
      </c>
      <c r="E97">
        <v>25</v>
      </c>
      <c r="F97">
        <v>20</v>
      </c>
      <c r="G97">
        <f t="shared" ref="G97:G98" si="6">SUM(C97:F97)</f>
        <v>107</v>
      </c>
      <c r="H97" s="16">
        <f>SUM(N101:N108)</f>
        <v>16.399999999999999</v>
      </c>
      <c r="K97" s="9" t="s">
        <v>30</v>
      </c>
      <c r="L97" t="s">
        <v>121</v>
      </c>
      <c r="M97" s="6">
        <v>28</v>
      </c>
      <c r="N97" s="37">
        <v>1.9</v>
      </c>
    </row>
    <row r="98" spans="2:14" x14ac:dyDescent="0.25">
      <c r="B98" s="11" t="s">
        <v>32</v>
      </c>
      <c r="C98">
        <v>20</v>
      </c>
      <c r="D98">
        <v>36</v>
      </c>
      <c r="E98">
        <v>25</v>
      </c>
      <c r="F98">
        <v>21</v>
      </c>
      <c r="G98">
        <f t="shared" si="6"/>
        <v>102</v>
      </c>
      <c r="H98" s="16">
        <f>SUM(N110:N117)</f>
        <v>17.200000000000003</v>
      </c>
      <c r="K98" s="9" t="s">
        <v>30</v>
      </c>
      <c r="L98" t="s">
        <v>236</v>
      </c>
      <c r="M98" s="6" t="s">
        <v>255</v>
      </c>
      <c r="N98" s="37">
        <v>8.1999999999999993</v>
      </c>
    </row>
    <row r="99" spans="2:14" x14ac:dyDescent="0.25">
      <c r="K99" s="9" t="s">
        <v>30</v>
      </c>
      <c r="L99" t="s">
        <v>7</v>
      </c>
      <c r="M99" s="6">
        <v>8</v>
      </c>
      <c r="N99" s="37">
        <v>0.5</v>
      </c>
    </row>
    <row r="100" spans="2:14" x14ac:dyDescent="0.25">
      <c r="C100" s="7">
        <f>SUM(C96:C98)/COUNTA(C96:C98)</f>
        <v>25.333333333333332</v>
      </c>
      <c r="D100" s="7">
        <f t="shared" ref="D100:H100" si="7">SUM(D96:D98)/COUNTA(D96:D98)</f>
        <v>34.666666666666664</v>
      </c>
      <c r="E100" s="7">
        <f t="shared" si="7"/>
        <v>25</v>
      </c>
      <c r="F100" s="7">
        <f t="shared" si="7"/>
        <v>20.333333333333332</v>
      </c>
      <c r="G100" s="7">
        <f t="shared" si="7"/>
        <v>105.33333333333333</v>
      </c>
      <c r="H100" s="7">
        <f t="shared" si="7"/>
        <v>16.666666666666668</v>
      </c>
      <c r="K100" s="9" t="s">
        <v>30</v>
      </c>
      <c r="L100" t="s">
        <v>44</v>
      </c>
      <c r="M100" s="6">
        <v>13</v>
      </c>
      <c r="N100" s="37">
        <v>1.1000000000000001</v>
      </c>
    </row>
    <row r="101" spans="2:14" x14ac:dyDescent="0.25">
      <c r="K101" s="10" t="s">
        <v>31</v>
      </c>
      <c r="L101" t="s">
        <v>65</v>
      </c>
    </row>
    <row r="102" spans="2:14" x14ac:dyDescent="0.25">
      <c r="K102" s="10" t="s">
        <v>31</v>
      </c>
      <c r="L102" t="s">
        <v>15</v>
      </c>
      <c r="M102" s="6">
        <v>360</v>
      </c>
      <c r="N102" s="37">
        <v>4.7</v>
      </c>
    </row>
    <row r="103" spans="2:14" x14ac:dyDescent="0.25">
      <c r="K103" s="10" t="s">
        <v>31</v>
      </c>
      <c r="L103" t="s">
        <v>73</v>
      </c>
    </row>
    <row r="104" spans="2:14" x14ac:dyDescent="0.25">
      <c r="K104" s="10" t="s">
        <v>31</v>
      </c>
      <c r="L104" t="s">
        <v>67</v>
      </c>
    </row>
    <row r="105" spans="2:14" x14ac:dyDescent="0.25">
      <c r="K105" s="10" t="s">
        <v>31</v>
      </c>
      <c r="L105" t="s">
        <v>121</v>
      </c>
      <c r="M105" s="6">
        <v>28</v>
      </c>
      <c r="N105" s="37">
        <v>1.9</v>
      </c>
    </row>
    <row r="106" spans="2:14" x14ac:dyDescent="0.25">
      <c r="K106" s="10" t="s">
        <v>31</v>
      </c>
      <c r="L106" t="s">
        <v>236</v>
      </c>
      <c r="M106" s="6" t="s">
        <v>255</v>
      </c>
      <c r="N106" s="37">
        <v>8.1999999999999993</v>
      </c>
    </row>
    <row r="107" spans="2:14" x14ac:dyDescent="0.25">
      <c r="K107" s="10" t="s">
        <v>31</v>
      </c>
      <c r="L107" t="s">
        <v>7</v>
      </c>
      <c r="M107" s="6">
        <v>8</v>
      </c>
      <c r="N107" s="37">
        <v>0.5</v>
      </c>
    </row>
    <row r="108" spans="2:14" x14ac:dyDescent="0.25">
      <c r="K108" s="10" t="s">
        <v>31</v>
      </c>
      <c r="L108" t="s">
        <v>44</v>
      </c>
      <c r="M108" s="6">
        <v>13</v>
      </c>
      <c r="N108" s="37">
        <v>1.1000000000000001</v>
      </c>
    </row>
    <row r="109" spans="2:14" x14ac:dyDescent="0.25">
      <c r="K109" s="11" t="s">
        <v>32</v>
      </c>
      <c r="L109" t="s">
        <v>258</v>
      </c>
    </row>
    <row r="110" spans="2:14" x14ac:dyDescent="0.25">
      <c r="K110" s="11" t="s">
        <v>32</v>
      </c>
      <c r="L110" t="s">
        <v>15</v>
      </c>
      <c r="M110" s="6">
        <v>360</v>
      </c>
      <c r="N110" s="37">
        <v>4.7</v>
      </c>
    </row>
    <row r="111" spans="2:14" x14ac:dyDescent="0.25">
      <c r="K111" s="11" t="s">
        <v>32</v>
      </c>
      <c r="L111" t="s">
        <v>73</v>
      </c>
    </row>
    <row r="112" spans="2:14" x14ac:dyDescent="0.25">
      <c r="K112" s="11" t="s">
        <v>32</v>
      </c>
      <c r="L112" t="s">
        <v>67</v>
      </c>
    </row>
    <row r="113" spans="1:14" x14ac:dyDescent="0.25">
      <c r="K113" s="11" t="s">
        <v>32</v>
      </c>
      <c r="L113" t="s">
        <v>60</v>
      </c>
      <c r="M113" s="6">
        <v>20</v>
      </c>
      <c r="N113" s="37">
        <v>1.4</v>
      </c>
    </row>
    <row r="114" spans="1:14" x14ac:dyDescent="0.25">
      <c r="K114" s="11" t="s">
        <v>32</v>
      </c>
      <c r="L114" t="s">
        <v>70</v>
      </c>
      <c r="M114" s="6" t="s">
        <v>254</v>
      </c>
      <c r="N114" s="37">
        <v>8.9</v>
      </c>
    </row>
    <row r="115" spans="1:14" x14ac:dyDescent="0.25">
      <c r="K115" s="11"/>
      <c r="L115" t="s">
        <v>51</v>
      </c>
      <c r="M115" s="6">
        <v>2</v>
      </c>
      <c r="N115" s="37">
        <v>0.5</v>
      </c>
    </row>
    <row r="116" spans="1:14" x14ac:dyDescent="0.25">
      <c r="K116" s="11" t="s">
        <v>32</v>
      </c>
      <c r="L116" t="s">
        <v>241</v>
      </c>
      <c r="M116" s="6">
        <v>14</v>
      </c>
      <c r="N116" s="37">
        <v>0.6</v>
      </c>
    </row>
    <row r="117" spans="1:14" x14ac:dyDescent="0.25">
      <c r="K117" s="11" t="s">
        <v>32</v>
      </c>
      <c r="L117" t="s">
        <v>44</v>
      </c>
      <c r="M117" s="6">
        <v>13</v>
      </c>
      <c r="N117" s="37">
        <v>1.1000000000000001</v>
      </c>
    </row>
    <row r="119" spans="1:14" x14ac:dyDescent="0.25">
      <c r="A119" s="13" t="s">
        <v>71</v>
      </c>
      <c r="B119" s="13">
        <v>130</v>
      </c>
      <c r="C119" s="13">
        <v>50</v>
      </c>
      <c r="D119" s="13">
        <v>130</v>
      </c>
      <c r="E119" s="13">
        <v>80</v>
      </c>
      <c r="F119" s="13">
        <v>140</v>
      </c>
      <c r="G119" s="13">
        <v>60</v>
      </c>
      <c r="H119" s="13">
        <v>20</v>
      </c>
      <c r="I119" s="13">
        <v>80</v>
      </c>
      <c r="J119" s="13"/>
      <c r="K119" s="14"/>
      <c r="L119" s="13"/>
      <c r="M119" s="15"/>
      <c r="N119" s="36"/>
    </row>
    <row r="120" spans="1:14" x14ac:dyDescent="0.25">
      <c r="A120" t="s">
        <v>94</v>
      </c>
      <c r="K120" s="9" t="s">
        <v>30</v>
      </c>
      <c r="L120" t="s">
        <v>72</v>
      </c>
    </row>
    <row r="121" spans="1:14" x14ac:dyDescent="0.25">
      <c r="C121" s="1" t="s">
        <v>10</v>
      </c>
      <c r="K121" s="9" t="s">
        <v>30</v>
      </c>
      <c r="L121" t="s">
        <v>18</v>
      </c>
      <c r="M121" s="6">
        <v>410</v>
      </c>
      <c r="N121" s="37">
        <v>4.7</v>
      </c>
    </row>
    <row r="122" spans="1:14" x14ac:dyDescent="0.25">
      <c r="C122" s="17" t="s">
        <v>2</v>
      </c>
      <c r="D122" s="17" t="s">
        <v>3</v>
      </c>
      <c r="E122" s="17" t="s">
        <v>36</v>
      </c>
      <c r="F122" s="17" t="s">
        <v>35</v>
      </c>
      <c r="G122" s="17" t="s">
        <v>37</v>
      </c>
      <c r="H122" s="17" t="s">
        <v>6</v>
      </c>
      <c r="K122" s="9" t="s">
        <v>30</v>
      </c>
      <c r="L122" t="s">
        <v>73</v>
      </c>
    </row>
    <row r="123" spans="1:14" x14ac:dyDescent="0.25">
      <c r="B123" s="9" t="s">
        <v>30</v>
      </c>
      <c r="C123">
        <v>28</v>
      </c>
      <c r="D123">
        <v>56</v>
      </c>
      <c r="E123">
        <v>28</v>
      </c>
      <c r="F123">
        <v>40</v>
      </c>
      <c r="G123">
        <f>SUM(C123:F123)</f>
        <v>152</v>
      </c>
      <c r="H123" s="16">
        <f>SUM(N120:N128)</f>
        <v>23.2</v>
      </c>
      <c r="K123" s="9" t="s">
        <v>30</v>
      </c>
      <c r="L123" t="s">
        <v>169</v>
      </c>
    </row>
    <row r="124" spans="1:14" x14ac:dyDescent="0.25">
      <c r="B124" s="10" t="s">
        <v>31</v>
      </c>
      <c r="C124">
        <v>28</v>
      </c>
      <c r="D124">
        <v>56</v>
      </c>
      <c r="E124">
        <v>28</v>
      </c>
      <c r="F124">
        <v>40</v>
      </c>
      <c r="G124">
        <f t="shared" ref="G124:G125" si="8">SUM(C124:F124)</f>
        <v>152</v>
      </c>
      <c r="H124" s="16">
        <f>SUM(N128:N137)</f>
        <v>22.1</v>
      </c>
      <c r="K124" s="9" t="s">
        <v>30</v>
      </c>
      <c r="L124" t="s">
        <v>78</v>
      </c>
      <c r="M124" s="6">
        <v>28</v>
      </c>
      <c r="N124" s="37">
        <v>3</v>
      </c>
    </row>
    <row r="125" spans="1:14" x14ac:dyDescent="0.25">
      <c r="B125" s="11" t="s">
        <v>32</v>
      </c>
      <c r="C125">
        <v>30</v>
      </c>
      <c r="D125">
        <v>56</v>
      </c>
      <c r="E125">
        <v>28</v>
      </c>
      <c r="F125">
        <v>40</v>
      </c>
      <c r="G125">
        <f t="shared" si="8"/>
        <v>154</v>
      </c>
      <c r="H125" s="16">
        <f>SUM(N138:N146)</f>
        <v>20.700000000000003</v>
      </c>
      <c r="K125" s="9" t="s">
        <v>30</v>
      </c>
      <c r="L125" t="s">
        <v>236</v>
      </c>
      <c r="M125" s="6" t="s">
        <v>255</v>
      </c>
      <c r="N125" s="37">
        <v>8.1999999999999993</v>
      </c>
    </row>
    <row r="126" spans="1:14" x14ac:dyDescent="0.25">
      <c r="K126" s="9" t="s">
        <v>30</v>
      </c>
      <c r="L126" t="s">
        <v>292</v>
      </c>
      <c r="M126" s="6" t="s">
        <v>293</v>
      </c>
      <c r="N126" s="37">
        <v>3.6</v>
      </c>
    </row>
    <row r="127" spans="1:14" x14ac:dyDescent="0.25">
      <c r="C127" s="7">
        <f>SUM(C123:C125)/COUNTA(C123:C125)</f>
        <v>28.666666666666668</v>
      </c>
      <c r="D127" s="7">
        <f t="shared" ref="D127:H127" si="9">SUM(D123:D125)/COUNTA(D123:D125)</f>
        <v>56</v>
      </c>
      <c r="E127" s="7">
        <f t="shared" si="9"/>
        <v>28</v>
      </c>
      <c r="F127" s="7">
        <f t="shared" si="9"/>
        <v>40</v>
      </c>
      <c r="G127" s="7">
        <f t="shared" si="9"/>
        <v>152.66666666666666</v>
      </c>
      <c r="H127" s="7">
        <f t="shared" si="9"/>
        <v>22</v>
      </c>
      <c r="K127" s="9" t="s">
        <v>30</v>
      </c>
      <c r="L127" t="s">
        <v>76</v>
      </c>
      <c r="M127" s="6">
        <v>20</v>
      </c>
      <c r="N127" s="37">
        <v>1</v>
      </c>
    </row>
    <row r="128" spans="1:14" x14ac:dyDescent="0.25">
      <c r="K128" s="9" t="s">
        <v>30</v>
      </c>
      <c r="L128" t="s">
        <v>77</v>
      </c>
      <c r="M128" s="6">
        <v>22</v>
      </c>
      <c r="N128" s="37">
        <v>2.7</v>
      </c>
    </row>
    <row r="129" spans="11:14" x14ac:dyDescent="0.25">
      <c r="K129" s="10" t="s">
        <v>31</v>
      </c>
      <c r="L129" t="s">
        <v>260</v>
      </c>
    </row>
    <row r="130" spans="11:14" x14ac:dyDescent="0.25">
      <c r="K130" s="10" t="s">
        <v>31</v>
      </c>
      <c r="L130" t="s">
        <v>18</v>
      </c>
      <c r="M130" s="6">
        <v>410</v>
      </c>
      <c r="N130" s="37">
        <v>4.7</v>
      </c>
    </row>
    <row r="131" spans="11:14" x14ac:dyDescent="0.25">
      <c r="K131" s="10" t="s">
        <v>31</v>
      </c>
      <c r="L131" t="s">
        <v>73</v>
      </c>
    </row>
    <row r="132" spans="11:14" x14ac:dyDescent="0.25">
      <c r="K132" s="10" t="s">
        <v>31</v>
      </c>
      <c r="L132" t="s">
        <v>169</v>
      </c>
    </row>
    <row r="133" spans="11:14" x14ac:dyDescent="0.25">
      <c r="K133" s="10" t="s">
        <v>31</v>
      </c>
      <c r="L133" t="s">
        <v>121</v>
      </c>
      <c r="M133" s="6">
        <v>28</v>
      </c>
      <c r="N133" s="37">
        <v>1.9</v>
      </c>
    </row>
    <row r="134" spans="11:14" x14ac:dyDescent="0.25">
      <c r="K134" s="10" t="s">
        <v>31</v>
      </c>
      <c r="L134" t="s">
        <v>236</v>
      </c>
      <c r="M134" s="6" t="s">
        <v>255</v>
      </c>
      <c r="N134" s="37">
        <v>8.1999999999999993</v>
      </c>
    </row>
    <row r="135" spans="11:14" x14ac:dyDescent="0.25">
      <c r="K135" s="10" t="s">
        <v>31</v>
      </c>
      <c r="L135" t="s">
        <v>292</v>
      </c>
      <c r="M135" s="6" t="s">
        <v>293</v>
      </c>
      <c r="N135" s="37">
        <v>3.6</v>
      </c>
    </row>
    <row r="136" spans="11:14" x14ac:dyDescent="0.25">
      <c r="K136" s="10" t="s">
        <v>31</v>
      </c>
      <c r="L136" t="s">
        <v>76</v>
      </c>
      <c r="M136" s="6">
        <v>20</v>
      </c>
      <c r="N136" s="37">
        <v>1</v>
      </c>
    </row>
    <row r="137" spans="11:14" x14ac:dyDescent="0.25">
      <c r="K137" s="10" t="s">
        <v>31</v>
      </c>
      <c r="L137" t="s">
        <v>77</v>
      </c>
    </row>
    <row r="138" spans="11:14" x14ac:dyDescent="0.25">
      <c r="K138" s="11" t="s">
        <v>32</v>
      </c>
      <c r="L138" t="s">
        <v>72</v>
      </c>
    </row>
    <row r="139" spans="11:14" x14ac:dyDescent="0.25">
      <c r="K139" s="11" t="s">
        <v>32</v>
      </c>
      <c r="L139" t="s">
        <v>18</v>
      </c>
      <c r="M139" s="6">
        <v>410</v>
      </c>
      <c r="N139" s="37">
        <v>4.7</v>
      </c>
    </row>
    <row r="140" spans="11:14" x14ac:dyDescent="0.25">
      <c r="K140" s="11" t="s">
        <v>32</v>
      </c>
      <c r="L140" t="s">
        <v>73</v>
      </c>
    </row>
    <row r="141" spans="11:14" x14ac:dyDescent="0.25">
      <c r="K141" s="11" t="s">
        <v>32</v>
      </c>
      <c r="L141" t="s">
        <v>169</v>
      </c>
    </row>
    <row r="142" spans="11:14" x14ac:dyDescent="0.25">
      <c r="K142" s="11" t="s">
        <v>32</v>
      </c>
      <c r="L142" t="s">
        <v>215</v>
      </c>
      <c r="M142" s="6">
        <v>30</v>
      </c>
      <c r="N142" s="37">
        <v>3.2</v>
      </c>
    </row>
    <row r="143" spans="11:14" x14ac:dyDescent="0.25">
      <c r="K143" s="11" t="s">
        <v>32</v>
      </c>
      <c r="L143" t="s">
        <v>236</v>
      </c>
      <c r="M143" s="6" t="s">
        <v>255</v>
      </c>
      <c r="N143" s="37">
        <v>8.1999999999999993</v>
      </c>
    </row>
    <row r="144" spans="11:14" x14ac:dyDescent="0.25">
      <c r="K144" s="11" t="s">
        <v>32</v>
      </c>
      <c r="L144" t="s">
        <v>292</v>
      </c>
      <c r="M144" s="6" t="s">
        <v>293</v>
      </c>
      <c r="N144" s="37">
        <v>3.6</v>
      </c>
    </row>
    <row r="145" spans="1:16" x14ac:dyDescent="0.25">
      <c r="K145" s="11" t="s">
        <v>32</v>
      </c>
      <c r="L145" t="s">
        <v>76</v>
      </c>
      <c r="M145" s="6">
        <v>20</v>
      </c>
      <c r="N145" s="37">
        <v>1</v>
      </c>
    </row>
    <row r="146" spans="1:16" x14ac:dyDescent="0.25">
      <c r="K146" s="11" t="s">
        <v>32</v>
      </c>
      <c r="L146" t="s">
        <v>77</v>
      </c>
    </row>
    <row r="148" spans="1:16" x14ac:dyDescent="0.25">
      <c r="A148" s="13" t="s">
        <v>63</v>
      </c>
      <c r="B148" s="13">
        <v>70</v>
      </c>
      <c r="C148" s="13">
        <v>30</v>
      </c>
      <c r="D148" s="13">
        <v>70</v>
      </c>
      <c r="E148" s="13">
        <v>30</v>
      </c>
      <c r="F148" s="13">
        <v>70</v>
      </c>
      <c r="G148" s="13">
        <v>40</v>
      </c>
      <c r="H148" s="13">
        <v>10</v>
      </c>
      <c r="I148" s="13">
        <v>40</v>
      </c>
      <c r="J148" s="13"/>
      <c r="K148" s="14"/>
      <c r="L148" s="13"/>
      <c r="M148" s="15"/>
      <c r="N148" s="36"/>
    </row>
    <row r="149" spans="1:16" x14ac:dyDescent="0.25">
      <c r="A149" t="s">
        <v>96</v>
      </c>
      <c r="K149" s="9" t="s">
        <v>30</v>
      </c>
      <c r="L149" t="s">
        <v>79</v>
      </c>
    </row>
    <row r="150" spans="1:16" x14ac:dyDescent="0.25">
      <c r="C150" s="1" t="s">
        <v>10</v>
      </c>
      <c r="K150" s="9" t="s">
        <v>30</v>
      </c>
      <c r="L150" t="s">
        <v>183</v>
      </c>
      <c r="M150" s="6">
        <v>370</v>
      </c>
      <c r="N150" s="37">
        <v>4.7</v>
      </c>
    </row>
    <row r="151" spans="1:16" x14ac:dyDescent="0.25">
      <c r="C151" s="17" t="s">
        <v>2</v>
      </c>
      <c r="D151" s="17" t="s">
        <v>3</v>
      </c>
      <c r="E151" s="17" t="s">
        <v>36</v>
      </c>
      <c r="F151" s="17" t="s">
        <v>35</v>
      </c>
      <c r="G151" s="17" t="s">
        <v>37</v>
      </c>
      <c r="H151" s="17" t="s">
        <v>6</v>
      </c>
      <c r="K151" s="9" t="s">
        <v>30</v>
      </c>
      <c r="L151" s="18" t="s">
        <v>67</v>
      </c>
    </row>
    <row r="152" spans="1:16" x14ac:dyDescent="0.25">
      <c r="B152" s="9" t="s">
        <v>30</v>
      </c>
      <c r="C152">
        <v>8</v>
      </c>
      <c r="D152">
        <v>12</v>
      </c>
      <c r="E152">
        <v>16</v>
      </c>
      <c r="F152">
        <v>7</v>
      </c>
      <c r="G152">
        <f>SUM(C152:F152)</f>
        <v>43</v>
      </c>
      <c r="H152" s="16">
        <f>SUM(N149:N156)</f>
        <v>7.4</v>
      </c>
      <c r="K152" s="9" t="s">
        <v>30</v>
      </c>
      <c r="L152" s="18" t="s">
        <v>67</v>
      </c>
    </row>
    <row r="153" spans="1:16" x14ac:dyDescent="0.25">
      <c r="B153" s="10" t="s">
        <v>31</v>
      </c>
      <c r="C153">
        <v>8</v>
      </c>
      <c r="D153">
        <v>12</v>
      </c>
      <c r="E153">
        <v>16</v>
      </c>
      <c r="F153">
        <v>7</v>
      </c>
      <c r="G153">
        <f t="shared" ref="G153" si="10">SUM(C153:F153)</f>
        <v>43</v>
      </c>
      <c r="H153" s="16">
        <f>SUM(N157:N164)</f>
        <v>7.5</v>
      </c>
      <c r="K153" s="9" t="s">
        <v>30</v>
      </c>
      <c r="L153" t="s">
        <v>81</v>
      </c>
      <c r="M153" s="6">
        <v>8</v>
      </c>
      <c r="N153" s="37">
        <v>0.4</v>
      </c>
    </row>
    <row r="154" spans="1:16" x14ac:dyDescent="0.25">
      <c r="B154" s="11" t="s">
        <v>32</v>
      </c>
      <c r="C154">
        <v>8</v>
      </c>
      <c r="D154">
        <v>12</v>
      </c>
      <c r="E154">
        <v>16</v>
      </c>
      <c r="F154">
        <v>7</v>
      </c>
      <c r="G154">
        <f>SUM(C154:F154)</f>
        <v>43</v>
      </c>
      <c r="H154" s="16">
        <f>SUM(N165:N172)</f>
        <v>7.7</v>
      </c>
      <c r="K154" s="9" t="s">
        <v>30</v>
      </c>
      <c r="L154" t="s">
        <v>57</v>
      </c>
      <c r="M154" s="6" t="s">
        <v>250</v>
      </c>
      <c r="N154" s="37">
        <v>1</v>
      </c>
    </row>
    <row r="155" spans="1:16" x14ac:dyDescent="0.25">
      <c r="K155" s="9" t="s">
        <v>30</v>
      </c>
      <c r="L155" t="s">
        <v>8</v>
      </c>
      <c r="M155" s="6">
        <v>5</v>
      </c>
      <c r="N155" s="37">
        <v>0.5</v>
      </c>
    </row>
    <row r="156" spans="1:16" x14ac:dyDescent="0.25">
      <c r="C156" s="7">
        <f>SUM(C152:C154)/COUNTA(C152:C154)</f>
        <v>8</v>
      </c>
      <c r="D156" s="7">
        <f t="shared" ref="D156:H156" si="11">SUM(D152:D154)/COUNTA(D152:D154)</f>
        <v>12</v>
      </c>
      <c r="E156" s="7">
        <f t="shared" si="11"/>
        <v>16</v>
      </c>
      <c r="F156" s="7">
        <f t="shared" si="11"/>
        <v>7</v>
      </c>
      <c r="G156" s="7">
        <f t="shared" si="11"/>
        <v>43</v>
      </c>
      <c r="H156" s="7">
        <f t="shared" si="11"/>
        <v>7.5333333333333341</v>
      </c>
      <c r="K156" s="9" t="s">
        <v>30</v>
      </c>
      <c r="L156" t="s">
        <v>58</v>
      </c>
      <c r="M156" s="6">
        <v>13</v>
      </c>
      <c r="N156" s="37">
        <v>0.8</v>
      </c>
      <c r="O156" s="3"/>
      <c r="P156" s="3"/>
    </row>
    <row r="157" spans="1:16" x14ac:dyDescent="0.25">
      <c r="K157" s="10" t="s">
        <v>31</v>
      </c>
      <c r="L157" t="s">
        <v>161</v>
      </c>
    </row>
    <row r="158" spans="1:16" x14ac:dyDescent="0.25">
      <c r="K158" s="10" t="s">
        <v>31</v>
      </c>
      <c r="L158" t="s">
        <v>183</v>
      </c>
      <c r="M158" s="6">
        <v>370</v>
      </c>
      <c r="N158" s="37">
        <v>4.7</v>
      </c>
    </row>
    <row r="159" spans="1:16" x14ac:dyDescent="0.25">
      <c r="K159" s="10" t="s">
        <v>31</v>
      </c>
      <c r="L159" s="18" t="s">
        <v>67</v>
      </c>
    </row>
    <row r="160" spans="1:16" x14ac:dyDescent="0.25">
      <c r="K160" s="10" t="s">
        <v>31</v>
      </c>
      <c r="L160" s="18" t="s">
        <v>67</v>
      </c>
    </row>
    <row r="161" spans="1:14" x14ac:dyDescent="0.25">
      <c r="K161" s="10" t="s">
        <v>31</v>
      </c>
      <c r="L161" t="s">
        <v>164</v>
      </c>
      <c r="M161" s="6">
        <v>8</v>
      </c>
      <c r="N161" s="37">
        <v>0.5</v>
      </c>
    </row>
    <row r="162" spans="1:14" x14ac:dyDescent="0.25">
      <c r="K162" s="10" t="s">
        <v>31</v>
      </c>
      <c r="L162" t="s">
        <v>57</v>
      </c>
      <c r="M162" s="6" t="s">
        <v>250</v>
      </c>
      <c r="N162" s="37">
        <v>1</v>
      </c>
    </row>
    <row r="163" spans="1:14" x14ac:dyDescent="0.25">
      <c r="K163" s="10" t="s">
        <v>31</v>
      </c>
      <c r="L163" t="s">
        <v>8</v>
      </c>
      <c r="M163" s="6">
        <v>5</v>
      </c>
      <c r="N163" s="37">
        <v>0.5</v>
      </c>
    </row>
    <row r="164" spans="1:14" x14ac:dyDescent="0.25">
      <c r="K164" s="10" t="s">
        <v>31</v>
      </c>
      <c r="L164" t="s">
        <v>58</v>
      </c>
      <c r="M164" s="6">
        <v>13</v>
      </c>
      <c r="N164" s="37">
        <v>0.8</v>
      </c>
    </row>
    <row r="165" spans="1:14" x14ac:dyDescent="0.25">
      <c r="K165" s="11" t="s">
        <v>32</v>
      </c>
      <c r="L165" t="s">
        <v>79</v>
      </c>
    </row>
    <row r="166" spans="1:14" x14ac:dyDescent="0.25">
      <c r="K166" s="11" t="s">
        <v>32</v>
      </c>
      <c r="L166" t="s">
        <v>183</v>
      </c>
      <c r="M166" s="6">
        <v>370</v>
      </c>
      <c r="N166" s="37">
        <v>4.7</v>
      </c>
    </row>
    <row r="167" spans="1:14" x14ac:dyDescent="0.25">
      <c r="K167" s="11" t="s">
        <v>32</v>
      </c>
      <c r="L167" s="18" t="s">
        <v>67</v>
      </c>
    </row>
    <row r="168" spans="1:14" x14ac:dyDescent="0.25">
      <c r="K168" s="11" t="s">
        <v>32</v>
      </c>
      <c r="L168" s="18" t="s">
        <v>67</v>
      </c>
    </row>
    <row r="169" spans="1:14" x14ac:dyDescent="0.25">
      <c r="K169" s="11" t="s">
        <v>32</v>
      </c>
      <c r="L169" s="34" t="s">
        <v>207</v>
      </c>
      <c r="M169" s="6">
        <v>8</v>
      </c>
      <c r="N169" s="37">
        <v>0.7</v>
      </c>
    </row>
    <row r="170" spans="1:14" x14ac:dyDescent="0.25">
      <c r="K170" s="11" t="s">
        <v>32</v>
      </c>
      <c r="L170" t="s">
        <v>57</v>
      </c>
      <c r="M170" s="6" t="s">
        <v>250</v>
      </c>
      <c r="N170" s="37">
        <v>1</v>
      </c>
    </row>
    <row r="171" spans="1:14" x14ac:dyDescent="0.25">
      <c r="K171" s="11" t="s">
        <v>32</v>
      </c>
      <c r="L171" t="s">
        <v>8</v>
      </c>
      <c r="M171" s="6">
        <v>5</v>
      </c>
      <c r="N171" s="37">
        <v>0.5</v>
      </c>
    </row>
    <row r="172" spans="1:14" x14ac:dyDescent="0.25">
      <c r="K172" s="11" t="s">
        <v>32</v>
      </c>
      <c r="L172" t="s">
        <v>58</v>
      </c>
      <c r="M172" s="6">
        <v>13</v>
      </c>
      <c r="N172" s="37">
        <v>0.8</v>
      </c>
    </row>
    <row r="174" spans="1:14" x14ac:dyDescent="0.25">
      <c r="A174" s="13" t="s">
        <v>85</v>
      </c>
      <c r="B174" s="13">
        <v>100</v>
      </c>
      <c r="C174" s="13">
        <v>40</v>
      </c>
      <c r="D174" s="13">
        <v>100</v>
      </c>
      <c r="E174" s="13">
        <v>40</v>
      </c>
      <c r="F174" s="13">
        <v>70</v>
      </c>
      <c r="G174" s="13">
        <v>100</v>
      </c>
      <c r="H174" s="13">
        <v>15</v>
      </c>
      <c r="I174" s="13">
        <v>60</v>
      </c>
      <c r="J174" s="13"/>
      <c r="K174" s="14"/>
      <c r="L174" s="13"/>
      <c r="M174" s="15"/>
      <c r="N174" s="36"/>
    </row>
    <row r="175" spans="1:14" x14ac:dyDescent="0.25">
      <c r="A175" t="s">
        <v>95</v>
      </c>
      <c r="K175" s="9" t="s">
        <v>30</v>
      </c>
      <c r="L175" t="s">
        <v>263</v>
      </c>
    </row>
    <row r="176" spans="1:14" x14ac:dyDescent="0.25">
      <c r="C176" s="1" t="s">
        <v>10</v>
      </c>
      <c r="K176" s="9" t="s">
        <v>30</v>
      </c>
      <c r="L176" t="s">
        <v>262</v>
      </c>
    </row>
    <row r="177" spans="2:16" x14ac:dyDescent="0.25">
      <c r="C177" s="17" t="s">
        <v>2</v>
      </c>
      <c r="D177" s="17" t="s">
        <v>3</v>
      </c>
      <c r="E177" s="17" t="s">
        <v>36</v>
      </c>
      <c r="F177" s="17" t="s">
        <v>35</v>
      </c>
      <c r="G177" s="17" t="s">
        <v>37</v>
      </c>
      <c r="H177" s="17" t="s">
        <v>6</v>
      </c>
      <c r="K177" s="9" t="s">
        <v>30</v>
      </c>
      <c r="L177" t="s">
        <v>262</v>
      </c>
    </row>
    <row r="178" spans="2:16" x14ac:dyDescent="0.25">
      <c r="B178" s="9" t="s">
        <v>30</v>
      </c>
      <c r="C178">
        <v>18</v>
      </c>
      <c r="D178">
        <v>17</v>
      </c>
      <c r="E178">
        <v>20</v>
      </c>
      <c r="F178">
        <v>11</v>
      </c>
      <c r="G178">
        <f>SUM(C178:F178)</f>
        <v>66</v>
      </c>
      <c r="H178" s="16">
        <f>SUM(N175:N182)</f>
        <v>8.4</v>
      </c>
      <c r="K178" s="9" t="s">
        <v>30</v>
      </c>
      <c r="L178" t="s">
        <v>65</v>
      </c>
    </row>
    <row r="179" spans="2:16" x14ac:dyDescent="0.25">
      <c r="B179" s="10" t="s">
        <v>31</v>
      </c>
      <c r="C179">
        <v>18</v>
      </c>
      <c r="D179">
        <v>17</v>
      </c>
      <c r="E179">
        <v>20</v>
      </c>
      <c r="F179">
        <v>11</v>
      </c>
      <c r="G179">
        <f t="shared" ref="G179:G180" si="12">SUM(C179:F179)</f>
        <v>66</v>
      </c>
      <c r="H179" s="16">
        <f>SUM(N183:N190)</f>
        <v>8.4</v>
      </c>
      <c r="K179" s="9" t="s">
        <v>30</v>
      </c>
      <c r="L179" t="s">
        <v>69</v>
      </c>
      <c r="M179" s="6">
        <v>18</v>
      </c>
      <c r="N179" s="37">
        <v>3</v>
      </c>
    </row>
    <row r="180" spans="2:16" x14ac:dyDescent="0.25">
      <c r="B180" s="11" t="s">
        <v>32</v>
      </c>
      <c r="C180">
        <v>20</v>
      </c>
      <c r="D180">
        <v>19</v>
      </c>
      <c r="E180">
        <v>19</v>
      </c>
      <c r="F180">
        <v>11</v>
      </c>
      <c r="G180">
        <f t="shared" si="12"/>
        <v>69</v>
      </c>
      <c r="H180" s="16">
        <f>SUM(N191:N199)</f>
        <v>7.6</v>
      </c>
      <c r="K180" s="9" t="s">
        <v>30</v>
      </c>
      <c r="L180" t="s">
        <v>86</v>
      </c>
      <c r="M180" s="6" t="s">
        <v>261</v>
      </c>
      <c r="N180" s="37">
        <v>4.0999999999999996</v>
      </c>
    </row>
    <row r="181" spans="2:16" x14ac:dyDescent="0.25">
      <c r="K181" s="9" t="s">
        <v>30</v>
      </c>
      <c r="L181" s="19" t="s">
        <v>7</v>
      </c>
      <c r="M181" s="6">
        <v>8</v>
      </c>
      <c r="N181" s="37">
        <v>0.5</v>
      </c>
    </row>
    <row r="182" spans="2:16" x14ac:dyDescent="0.25">
      <c r="C182" s="7">
        <f>SUM(C178:C180)/COUNTA(C178:C180)</f>
        <v>18.666666666666668</v>
      </c>
      <c r="D182" s="7">
        <f t="shared" ref="D182:H182" si="13">SUM(D178:D180)/COUNTA(D178:D180)</f>
        <v>17.666666666666668</v>
      </c>
      <c r="E182" s="7">
        <f t="shared" si="13"/>
        <v>19.666666666666668</v>
      </c>
      <c r="F182" s="7">
        <f t="shared" si="13"/>
        <v>11</v>
      </c>
      <c r="G182" s="7">
        <f t="shared" si="13"/>
        <v>67</v>
      </c>
      <c r="H182" s="7">
        <f t="shared" si="13"/>
        <v>8.1333333333333329</v>
      </c>
      <c r="K182" s="9" t="s">
        <v>30</v>
      </c>
      <c r="L182" t="s">
        <v>251</v>
      </c>
      <c r="M182" s="6">
        <v>14</v>
      </c>
      <c r="N182" s="37">
        <v>0.8</v>
      </c>
      <c r="O182" s="3"/>
      <c r="P182" s="3"/>
    </row>
    <row r="183" spans="2:16" x14ac:dyDescent="0.25">
      <c r="K183" s="10" t="s">
        <v>31</v>
      </c>
      <c r="L183" t="s">
        <v>263</v>
      </c>
    </row>
    <row r="184" spans="2:16" x14ac:dyDescent="0.25">
      <c r="K184" s="10" t="s">
        <v>31</v>
      </c>
      <c r="L184" t="s">
        <v>262</v>
      </c>
    </row>
    <row r="185" spans="2:16" x14ac:dyDescent="0.25">
      <c r="K185" s="10" t="s">
        <v>31</v>
      </c>
      <c r="L185" t="s">
        <v>262</v>
      </c>
    </row>
    <row r="186" spans="2:16" x14ac:dyDescent="0.25">
      <c r="K186" s="10" t="s">
        <v>31</v>
      </c>
      <c r="L186" t="s">
        <v>54</v>
      </c>
    </row>
    <row r="187" spans="2:16" x14ac:dyDescent="0.25">
      <c r="K187" s="10" t="s">
        <v>31</v>
      </c>
      <c r="L187" t="s">
        <v>69</v>
      </c>
      <c r="M187" s="6">
        <v>18</v>
      </c>
      <c r="N187" s="37">
        <v>3</v>
      </c>
    </row>
    <row r="188" spans="2:16" x14ac:dyDescent="0.25">
      <c r="K188" s="10" t="s">
        <v>31</v>
      </c>
      <c r="L188" t="s">
        <v>86</v>
      </c>
      <c r="M188" s="6" t="s">
        <v>261</v>
      </c>
      <c r="N188" s="37">
        <v>4.0999999999999996</v>
      </c>
    </row>
    <row r="189" spans="2:16" x14ac:dyDescent="0.25">
      <c r="K189" s="10" t="s">
        <v>31</v>
      </c>
      <c r="L189" s="19" t="s">
        <v>7</v>
      </c>
      <c r="M189" s="6">
        <v>8</v>
      </c>
      <c r="N189" s="37">
        <v>0.5</v>
      </c>
    </row>
    <row r="190" spans="2:16" x14ac:dyDescent="0.25">
      <c r="K190" s="10" t="s">
        <v>31</v>
      </c>
      <c r="L190" t="s">
        <v>251</v>
      </c>
      <c r="M190" s="6">
        <v>14</v>
      </c>
      <c r="N190" s="37">
        <v>0.8</v>
      </c>
    </row>
    <row r="191" spans="2:16" x14ac:dyDescent="0.25">
      <c r="K191" s="11" t="s">
        <v>32</v>
      </c>
      <c r="L191" t="s">
        <v>263</v>
      </c>
    </row>
    <row r="192" spans="2:16" x14ac:dyDescent="0.25">
      <c r="K192" s="11" t="s">
        <v>32</v>
      </c>
      <c r="L192" t="s">
        <v>262</v>
      </c>
    </row>
    <row r="193" spans="1:14" x14ac:dyDescent="0.25">
      <c r="K193" s="11" t="s">
        <v>32</v>
      </c>
      <c r="L193" t="s">
        <v>262</v>
      </c>
    </row>
    <row r="194" spans="1:14" x14ac:dyDescent="0.25">
      <c r="K194" s="11" t="s">
        <v>32</v>
      </c>
      <c r="L194" t="s">
        <v>65</v>
      </c>
    </row>
    <row r="195" spans="1:14" x14ac:dyDescent="0.25">
      <c r="K195" s="11" t="s">
        <v>32</v>
      </c>
      <c r="L195" t="s">
        <v>60</v>
      </c>
      <c r="M195" s="6">
        <v>20</v>
      </c>
      <c r="N195" s="37">
        <v>1.4</v>
      </c>
    </row>
    <row r="196" spans="1:14" x14ac:dyDescent="0.25">
      <c r="K196" s="11" t="s">
        <v>32</v>
      </c>
      <c r="L196" t="s">
        <v>86</v>
      </c>
      <c r="M196" s="6" t="s">
        <v>261</v>
      </c>
      <c r="N196" s="37">
        <v>4.0999999999999996</v>
      </c>
    </row>
    <row r="197" spans="1:14" x14ac:dyDescent="0.25">
      <c r="K197" s="11" t="s">
        <v>32</v>
      </c>
      <c r="L197" t="s">
        <v>51</v>
      </c>
      <c r="M197" s="6">
        <v>2</v>
      </c>
      <c r="N197" s="37">
        <v>0.5</v>
      </c>
    </row>
    <row r="198" spans="1:14" x14ac:dyDescent="0.25">
      <c r="K198" s="11" t="s">
        <v>32</v>
      </c>
      <c r="L198" s="19" t="s">
        <v>7</v>
      </c>
      <c r="M198" s="6">
        <v>8</v>
      </c>
      <c r="N198" s="37">
        <v>0.5</v>
      </c>
    </row>
    <row r="199" spans="1:14" x14ac:dyDescent="0.25">
      <c r="K199" s="11" t="s">
        <v>32</v>
      </c>
      <c r="L199" t="s">
        <v>44</v>
      </c>
      <c r="M199" s="6">
        <v>13</v>
      </c>
      <c r="N199" s="37">
        <v>1.1000000000000001</v>
      </c>
    </row>
    <row r="201" spans="1:14" x14ac:dyDescent="0.25">
      <c r="A201" s="13" t="s">
        <v>88</v>
      </c>
      <c r="B201" s="13">
        <v>130</v>
      </c>
      <c r="C201" s="13">
        <v>60</v>
      </c>
      <c r="D201" s="13">
        <v>130</v>
      </c>
      <c r="E201" s="13">
        <v>50</v>
      </c>
      <c r="F201" s="13">
        <v>60</v>
      </c>
      <c r="G201" s="13">
        <v>160</v>
      </c>
      <c r="H201" s="13">
        <v>20</v>
      </c>
      <c r="I201" s="13">
        <v>80</v>
      </c>
      <c r="J201" s="13"/>
      <c r="K201" s="14"/>
      <c r="L201" s="13"/>
      <c r="M201" s="15"/>
      <c r="N201" s="36"/>
    </row>
    <row r="202" spans="1:14" x14ac:dyDescent="0.25">
      <c r="A202" t="s">
        <v>94</v>
      </c>
      <c r="K202" s="9" t="s">
        <v>30</v>
      </c>
      <c r="L202" t="s">
        <v>264</v>
      </c>
    </row>
    <row r="203" spans="1:14" x14ac:dyDescent="0.25">
      <c r="C203" s="1" t="s">
        <v>10</v>
      </c>
      <c r="K203" s="9" t="s">
        <v>30</v>
      </c>
      <c r="L203" t="s">
        <v>87</v>
      </c>
    </row>
    <row r="204" spans="1:14" x14ac:dyDescent="0.25">
      <c r="C204" s="17" t="s">
        <v>2</v>
      </c>
      <c r="D204" s="17" t="s">
        <v>3</v>
      </c>
      <c r="E204" s="17" t="s">
        <v>36</v>
      </c>
      <c r="F204" s="17" t="s">
        <v>35</v>
      </c>
      <c r="G204" s="17" t="s">
        <v>37</v>
      </c>
      <c r="H204" s="17" t="s">
        <v>6</v>
      </c>
      <c r="K204" s="9" t="s">
        <v>30</v>
      </c>
      <c r="L204" t="s">
        <v>87</v>
      </c>
    </row>
    <row r="205" spans="1:14" x14ac:dyDescent="0.25">
      <c r="B205" s="9" t="s">
        <v>30</v>
      </c>
      <c r="C205">
        <v>28</v>
      </c>
      <c r="D205">
        <v>34</v>
      </c>
      <c r="E205">
        <v>26</v>
      </c>
      <c r="F205">
        <v>34</v>
      </c>
      <c r="G205">
        <f>SUM(C205:F205)</f>
        <v>122</v>
      </c>
      <c r="H205" s="16">
        <f>SUM(N202:N210)</f>
        <v>13.700000000000001</v>
      </c>
      <c r="K205" s="9" t="s">
        <v>30</v>
      </c>
      <c r="L205" t="s">
        <v>65</v>
      </c>
    </row>
    <row r="206" spans="1:14" x14ac:dyDescent="0.25">
      <c r="B206" s="10" t="s">
        <v>31</v>
      </c>
      <c r="C206">
        <v>28</v>
      </c>
      <c r="D206">
        <v>34</v>
      </c>
      <c r="E206">
        <v>26</v>
      </c>
      <c r="F206">
        <v>34</v>
      </c>
      <c r="G206">
        <f>SUM(C206:F206)</f>
        <v>122</v>
      </c>
      <c r="H206" s="16">
        <f>SUM(N211:N219)</f>
        <v>13.700000000000001</v>
      </c>
      <c r="K206" s="9" t="s">
        <v>30</v>
      </c>
      <c r="L206" t="s">
        <v>121</v>
      </c>
      <c r="M206" s="6">
        <v>28</v>
      </c>
      <c r="N206" s="37">
        <v>1.9</v>
      </c>
    </row>
    <row r="207" spans="1:14" x14ac:dyDescent="0.25">
      <c r="B207" s="11" t="s">
        <v>32</v>
      </c>
      <c r="C207">
        <v>28</v>
      </c>
      <c r="D207">
        <v>34</v>
      </c>
      <c r="E207">
        <v>32</v>
      </c>
      <c r="F207">
        <v>28</v>
      </c>
      <c r="G207">
        <f>SUM(C207:F207)</f>
        <v>122</v>
      </c>
      <c r="H207" s="16">
        <f>SUM(N220:N227)</f>
        <v>14.100000000000001</v>
      </c>
      <c r="K207" s="9" t="s">
        <v>30</v>
      </c>
      <c r="L207" t="s">
        <v>82</v>
      </c>
      <c r="M207" s="6" t="s">
        <v>266</v>
      </c>
      <c r="N207" s="6">
        <v>9.3000000000000007</v>
      </c>
    </row>
    <row r="208" spans="1:14" x14ac:dyDescent="0.25">
      <c r="K208" s="9" t="s">
        <v>30</v>
      </c>
      <c r="L208" t="s">
        <v>51</v>
      </c>
      <c r="M208" s="6">
        <v>2</v>
      </c>
      <c r="N208" s="37">
        <v>0.5</v>
      </c>
    </row>
    <row r="209" spans="3:14" x14ac:dyDescent="0.25">
      <c r="C209" s="7">
        <f>SUM(C205:C207)/COUNTA(C205:C207)</f>
        <v>28</v>
      </c>
      <c r="D209" s="7">
        <f t="shared" ref="D209:H209" si="14">SUM(D205:D207)/COUNTA(D205:D207)</f>
        <v>34</v>
      </c>
      <c r="E209" s="7">
        <f t="shared" si="14"/>
        <v>28</v>
      </c>
      <c r="F209" s="7">
        <f t="shared" si="14"/>
        <v>32</v>
      </c>
      <c r="G209" s="7">
        <f t="shared" si="14"/>
        <v>122</v>
      </c>
      <c r="H209" s="7">
        <f t="shared" si="14"/>
        <v>13.833333333333334</v>
      </c>
      <c r="K209" s="9" t="s">
        <v>30</v>
      </c>
      <c r="L209" t="s">
        <v>76</v>
      </c>
      <c r="M209" s="6">
        <v>20</v>
      </c>
      <c r="N209" s="37">
        <v>1</v>
      </c>
    </row>
    <row r="210" spans="3:14" x14ac:dyDescent="0.25">
      <c r="K210" s="9" t="s">
        <v>30</v>
      </c>
      <c r="L210" t="s">
        <v>256</v>
      </c>
      <c r="M210" s="6">
        <v>20</v>
      </c>
      <c r="N210" s="37">
        <v>1</v>
      </c>
    </row>
    <row r="211" spans="3:14" x14ac:dyDescent="0.25">
      <c r="K211" s="10" t="s">
        <v>31</v>
      </c>
      <c r="L211" t="s">
        <v>264</v>
      </c>
    </row>
    <row r="212" spans="3:14" x14ac:dyDescent="0.25">
      <c r="K212" s="10" t="s">
        <v>31</v>
      </c>
      <c r="L212" t="s">
        <v>87</v>
      </c>
    </row>
    <row r="213" spans="3:14" x14ac:dyDescent="0.25">
      <c r="K213" s="10" t="s">
        <v>31</v>
      </c>
      <c r="L213" t="s">
        <v>87</v>
      </c>
    </row>
    <row r="214" spans="3:14" x14ac:dyDescent="0.25">
      <c r="K214" s="10" t="s">
        <v>31</v>
      </c>
      <c r="L214" t="s">
        <v>65</v>
      </c>
    </row>
    <row r="215" spans="3:14" x14ac:dyDescent="0.25">
      <c r="K215" s="10" t="s">
        <v>31</v>
      </c>
      <c r="L215" t="s">
        <v>121</v>
      </c>
      <c r="M215" s="6">
        <v>28</v>
      </c>
      <c r="N215" s="37">
        <v>1.9</v>
      </c>
    </row>
    <row r="216" spans="3:14" x14ac:dyDescent="0.25">
      <c r="K216" s="10" t="s">
        <v>31</v>
      </c>
      <c r="L216" t="s">
        <v>82</v>
      </c>
      <c r="M216" s="6" t="s">
        <v>266</v>
      </c>
      <c r="N216" s="6">
        <v>9.3000000000000007</v>
      </c>
    </row>
    <row r="217" spans="3:14" x14ac:dyDescent="0.25">
      <c r="K217" s="10" t="s">
        <v>31</v>
      </c>
      <c r="L217" t="s">
        <v>51</v>
      </c>
      <c r="M217" s="6">
        <v>2</v>
      </c>
      <c r="N217" s="37">
        <v>0.5</v>
      </c>
    </row>
    <row r="218" spans="3:14" x14ac:dyDescent="0.25">
      <c r="K218" s="10" t="s">
        <v>31</v>
      </c>
      <c r="L218" t="s">
        <v>76</v>
      </c>
      <c r="M218" s="6">
        <v>20</v>
      </c>
      <c r="N218" s="37">
        <v>1</v>
      </c>
    </row>
    <row r="219" spans="3:14" x14ac:dyDescent="0.25">
      <c r="K219" s="10" t="s">
        <v>31</v>
      </c>
      <c r="L219" t="s">
        <v>256</v>
      </c>
      <c r="M219" s="6">
        <v>20</v>
      </c>
      <c r="N219" s="37">
        <v>1</v>
      </c>
    </row>
    <row r="220" spans="3:14" x14ac:dyDescent="0.25">
      <c r="K220" s="11" t="s">
        <v>32</v>
      </c>
      <c r="L220" t="s">
        <v>264</v>
      </c>
    </row>
    <row r="221" spans="3:14" x14ac:dyDescent="0.25">
      <c r="K221" s="11" t="s">
        <v>32</v>
      </c>
      <c r="L221" t="s">
        <v>87</v>
      </c>
    </row>
    <row r="222" spans="3:14" x14ac:dyDescent="0.25">
      <c r="F222" s="6"/>
      <c r="G222" s="7"/>
      <c r="K222" s="11" t="s">
        <v>32</v>
      </c>
      <c r="L222" t="s">
        <v>87</v>
      </c>
    </row>
    <row r="223" spans="3:14" x14ac:dyDescent="0.25">
      <c r="F223" s="6"/>
      <c r="G223" s="7"/>
      <c r="K223" s="11" t="s">
        <v>32</v>
      </c>
      <c r="L223" t="s">
        <v>65</v>
      </c>
    </row>
    <row r="224" spans="3:14" x14ac:dyDescent="0.25">
      <c r="F224" s="6"/>
      <c r="G224" s="7"/>
      <c r="K224" s="11" t="s">
        <v>32</v>
      </c>
      <c r="L224" t="s">
        <v>215</v>
      </c>
      <c r="M224" s="6">
        <v>30</v>
      </c>
      <c r="N224" s="37">
        <v>3.2</v>
      </c>
    </row>
    <row r="225" spans="1:14" x14ac:dyDescent="0.25">
      <c r="F225" s="6"/>
      <c r="G225" s="7"/>
      <c r="K225" s="11" t="s">
        <v>32</v>
      </c>
      <c r="L225" t="s">
        <v>70</v>
      </c>
      <c r="M225" s="6" t="s">
        <v>254</v>
      </c>
      <c r="N225" s="6">
        <v>8.9</v>
      </c>
    </row>
    <row r="226" spans="1:14" x14ac:dyDescent="0.25">
      <c r="F226" s="6"/>
      <c r="G226" s="7"/>
      <c r="K226" s="11" t="s">
        <v>32</v>
      </c>
      <c r="L226" t="s">
        <v>76</v>
      </c>
      <c r="M226" s="6">
        <v>20</v>
      </c>
      <c r="N226" s="37">
        <v>1</v>
      </c>
    </row>
    <row r="227" spans="1:14" x14ac:dyDescent="0.25">
      <c r="F227" s="6"/>
      <c r="G227" s="7"/>
      <c r="K227" s="11" t="s">
        <v>32</v>
      </c>
      <c r="L227" t="s">
        <v>256</v>
      </c>
      <c r="M227" s="6">
        <v>20</v>
      </c>
      <c r="N227" s="37">
        <v>1</v>
      </c>
    </row>
    <row r="228" spans="1:14" x14ac:dyDescent="0.25">
      <c r="K228"/>
    </row>
    <row r="229" spans="1:14" x14ac:dyDescent="0.25">
      <c r="A229" s="13" t="s">
        <v>91</v>
      </c>
      <c r="B229" s="13">
        <v>40</v>
      </c>
      <c r="C229" s="13">
        <v>20</v>
      </c>
      <c r="D229" s="13">
        <v>40</v>
      </c>
      <c r="E229" s="13">
        <v>20</v>
      </c>
      <c r="F229" s="13">
        <v>15</v>
      </c>
      <c r="G229" s="13">
        <v>30</v>
      </c>
      <c r="H229" s="13">
        <v>5</v>
      </c>
      <c r="I229" s="13">
        <v>25</v>
      </c>
      <c r="J229" s="13"/>
      <c r="K229" s="14"/>
      <c r="L229" s="13"/>
      <c r="M229" s="15"/>
      <c r="N229" s="36"/>
    </row>
    <row r="230" spans="1:14" x14ac:dyDescent="0.25">
      <c r="A230" t="s">
        <v>93</v>
      </c>
      <c r="K230" s="9" t="s">
        <v>30</v>
      </c>
      <c r="L230" t="s">
        <v>48</v>
      </c>
    </row>
    <row r="231" spans="1:14" x14ac:dyDescent="0.25">
      <c r="C231" s="1" t="s">
        <v>10</v>
      </c>
      <c r="K231" s="9" t="s">
        <v>30</v>
      </c>
      <c r="L231" t="s">
        <v>79</v>
      </c>
    </row>
    <row r="232" spans="1:14" x14ac:dyDescent="0.25">
      <c r="C232" s="17" t="s">
        <v>2</v>
      </c>
      <c r="D232" s="17" t="s">
        <v>3</v>
      </c>
      <c r="E232" s="17" t="s">
        <v>36</v>
      </c>
      <c r="F232" s="17" t="s">
        <v>35</v>
      </c>
      <c r="G232" s="17" t="s">
        <v>37</v>
      </c>
      <c r="H232" s="17" t="s">
        <v>6</v>
      </c>
      <c r="K232" s="9" t="s">
        <v>30</v>
      </c>
      <c r="L232" t="s">
        <v>92</v>
      </c>
      <c r="M232" s="6">
        <v>245</v>
      </c>
      <c r="N232" s="37">
        <v>7.3</v>
      </c>
    </row>
    <row r="233" spans="1:14" x14ac:dyDescent="0.25">
      <c r="B233" s="9" t="s">
        <v>30</v>
      </c>
      <c r="C233">
        <v>16</v>
      </c>
      <c r="D233">
        <v>4</v>
      </c>
      <c r="E233">
        <v>16</v>
      </c>
      <c r="F233">
        <v>9</v>
      </c>
      <c r="G233">
        <f>SUM(C233:F233)</f>
        <v>45</v>
      </c>
      <c r="H233" s="16">
        <f>SUM(N230:N236)</f>
        <v>11.2</v>
      </c>
      <c r="K233" s="9" t="s">
        <v>30</v>
      </c>
      <c r="L233" t="s">
        <v>59</v>
      </c>
      <c r="M233" s="6">
        <v>16</v>
      </c>
      <c r="N233" s="37">
        <v>1.3</v>
      </c>
    </row>
    <row r="234" spans="1:14" x14ac:dyDescent="0.25">
      <c r="B234" s="10" t="s">
        <v>31</v>
      </c>
      <c r="C234">
        <v>14</v>
      </c>
      <c r="D234">
        <v>4</v>
      </c>
      <c r="E234">
        <v>16</v>
      </c>
      <c r="F234">
        <v>9</v>
      </c>
      <c r="G234">
        <f>SUM(C234:F234)</f>
        <v>43</v>
      </c>
      <c r="H234" s="16">
        <f>SUM(N237:N243)</f>
        <v>11.1</v>
      </c>
      <c r="K234" s="9" t="s">
        <v>30</v>
      </c>
      <c r="L234" t="s">
        <v>224</v>
      </c>
      <c r="M234" s="6" t="s">
        <v>268</v>
      </c>
      <c r="N234" s="37">
        <v>1</v>
      </c>
    </row>
    <row r="235" spans="1:14" x14ac:dyDescent="0.25">
      <c r="B235" s="11" t="s">
        <v>32</v>
      </c>
      <c r="C235">
        <v>16</v>
      </c>
      <c r="D235">
        <v>4</v>
      </c>
      <c r="E235">
        <v>16</v>
      </c>
      <c r="F235">
        <v>9</v>
      </c>
      <c r="G235">
        <f>SUM(C235:F235)</f>
        <v>45</v>
      </c>
      <c r="H235" s="16">
        <f>SUM(N244:N250)</f>
        <v>11.1</v>
      </c>
      <c r="K235" s="9" t="s">
        <v>30</v>
      </c>
      <c r="L235" t="s">
        <v>7</v>
      </c>
      <c r="M235" s="6">
        <v>8</v>
      </c>
      <c r="N235" s="37">
        <v>0.5</v>
      </c>
    </row>
    <row r="236" spans="1:14" x14ac:dyDescent="0.25">
      <c r="K236" s="9" t="s">
        <v>30</v>
      </c>
      <c r="L236" t="s">
        <v>44</v>
      </c>
      <c r="M236" s="6">
        <v>13</v>
      </c>
      <c r="N236" s="37">
        <v>1.1000000000000001</v>
      </c>
    </row>
    <row r="237" spans="1:14" x14ac:dyDescent="0.25">
      <c r="C237" s="7">
        <f>SUM(C233:C235)/COUNTA(C233:C235)</f>
        <v>15.333333333333334</v>
      </c>
      <c r="D237" s="7">
        <f t="shared" ref="D237:H237" si="15">SUM(D233:D235)/COUNTA(D233:D235)</f>
        <v>4</v>
      </c>
      <c r="E237" s="7">
        <f t="shared" si="15"/>
        <v>16</v>
      </c>
      <c r="F237" s="7">
        <f t="shared" si="15"/>
        <v>9</v>
      </c>
      <c r="G237" s="7">
        <f t="shared" si="15"/>
        <v>44.333333333333336</v>
      </c>
      <c r="H237" s="7">
        <f t="shared" si="15"/>
        <v>11.133333333333333</v>
      </c>
      <c r="K237" s="10" t="s">
        <v>31</v>
      </c>
      <c r="L237" t="s">
        <v>48</v>
      </c>
    </row>
    <row r="238" spans="1:14" x14ac:dyDescent="0.25">
      <c r="K238" s="10" t="s">
        <v>31</v>
      </c>
      <c r="L238" t="s">
        <v>134</v>
      </c>
    </row>
    <row r="239" spans="1:14" x14ac:dyDescent="0.25">
      <c r="K239" s="10" t="s">
        <v>31</v>
      </c>
      <c r="L239" t="s">
        <v>92</v>
      </c>
      <c r="M239" s="6">
        <v>245</v>
      </c>
      <c r="N239" s="37">
        <v>7.3</v>
      </c>
    </row>
    <row r="240" spans="1:14" x14ac:dyDescent="0.25">
      <c r="K240" s="10" t="s">
        <v>31</v>
      </c>
      <c r="L240" t="s">
        <v>210</v>
      </c>
      <c r="M240" s="6">
        <v>14</v>
      </c>
      <c r="N240" s="37">
        <v>1.2</v>
      </c>
    </row>
    <row r="241" spans="1:14" x14ac:dyDescent="0.25">
      <c r="K241" s="10" t="s">
        <v>31</v>
      </c>
      <c r="L241" t="s">
        <v>224</v>
      </c>
      <c r="M241" s="6" t="s">
        <v>268</v>
      </c>
      <c r="N241" s="37">
        <v>1</v>
      </c>
    </row>
    <row r="242" spans="1:14" x14ac:dyDescent="0.25">
      <c r="K242" s="10" t="s">
        <v>31</v>
      </c>
      <c r="L242" t="s">
        <v>7</v>
      </c>
      <c r="M242" s="6">
        <v>8</v>
      </c>
      <c r="N242" s="37">
        <v>0.5</v>
      </c>
    </row>
    <row r="243" spans="1:14" x14ac:dyDescent="0.25">
      <c r="K243" s="10" t="s">
        <v>31</v>
      </c>
      <c r="L243" t="s">
        <v>44</v>
      </c>
      <c r="M243" s="6">
        <v>13</v>
      </c>
      <c r="N243" s="37">
        <v>1.1000000000000001</v>
      </c>
    </row>
    <row r="244" spans="1:14" x14ac:dyDescent="0.25">
      <c r="K244" s="11" t="s">
        <v>32</v>
      </c>
      <c r="L244" t="s">
        <v>48</v>
      </c>
    </row>
    <row r="245" spans="1:14" x14ac:dyDescent="0.25">
      <c r="K245" s="11" t="s">
        <v>32</v>
      </c>
      <c r="L245" t="s">
        <v>98</v>
      </c>
    </row>
    <row r="246" spans="1:14" x14ac:dyDescent="0.25">
      <c r="K246" s="11" t="s">
        <v>32</v>
      </c>
      <c r="L246" t="s">
        <v>92</v>
      </c>
      <c r="M246" s="6">
        <v>245</v>
      </c>
      <c r="N246" s="37">
        <v>7.3</v>
      </c>
    </row>
    <row r="247" spans="1:14" x14ac:dyDescent="0.25">
      <c r="K247" s="11" t="s">
        <v>32</v>
      </c>
      <c r="L247" t="s">
        <v>209</v>
      </c>
      <c r="M247" s="6">
        <v>16</v>
      </c>
      <c r="N247" s="37">
        <v>1.2</v>
      </c>
    </row>
    <row r="248" spans="1:14" x14ac:dyDescent="0.25">
      <c r="F248" s="6"/>
      <c r="G248" s="7"/>
      <c r="K248" s="11" t="s">
        <v>32</v>
      </c>
      <c r="L248" t="s">
        <v>224</v>
      </c>
      <c r="M248" s="6" t="s">
        <v>268</v>
      </c>
      <c r="N248" s="37">
        <v>1</v>
      </c>
    </row>
    <row r="249" spans="1:14" x14ac:dyDescent="0.25">
      <c r="F249" s="6"/>
      <c r="G249" s="7"/>
      <c r="K249" s="11" t="s">
        <v>32</v>
      </c>
      <c r="L249" t="s">
        <v>7</v>
      </c>
      <c r="M249" s="6">
        <v>8</v>
      </c>
      <c r="N249" s="37">
        <v>0.5</v>
      </c>
    </row>
    <row r="250" spans="1:14" x14ac:dyDescent="0.25">
      <c r="F250" s="6"/>
      <c r="G250" s="7"/>
      <c r="K250" s="11" t="s">
        <v>32</v>
      </c>
      <c r="L250" t="s">
        <v>44</v>
      </c>
      <c r="M250" s="6">
        <v>13</v>
      </c>
      <c r="N250" s="37">
        <v>1.1000000000000001</v>
      </c>
    </row>
    <row r="252" spans="1:14" x14ac:dyDescent="0.25">
      <c r="A252" s="13" t="s">
        <v>119</v>
      </c>
      <c r="B252" s="13">
        <v>80</v>
      </c>
      <c r="C252" s="13">
        <v>40</v>
      </c>
      <c r="D252" s="13">
        <v>70</v>
      </c>
      <c r="E252" s="13">
        <v>70</v>
      </c>
      <c r="F252" s="13">
        <v>40</v>
      </c>
      <c r="G252" s="13">
        <v>30</v>
      </c>
      <c r="H252" s="13">
        <v>10</v>
      </c>
      <c r="I252" s="13">
        <v>20</v>
      </c>
      <c r="J252" s="13"/>
      <c r="K252" s="14"/>
      <c r="L252" s="13"/>
      <c r="M252" s="15"/>
      <c r="N252" s="36"/>
    </row>
    <row r="253" spans="1:14" x14ac:dyDescent="0.25">
      <c r="A253" t="s">
        <v>96</v>
      </c>
      <c r="K253" s="9" t="s">
        <v>30</v>
      </c>
      <c r="L253" t="s">
        <v>120</v>
      </c>
    </row>
    <row r="254" spans="1:14" x14ac:dyDescent="0.25">
      <c r="C254" s="1" t="s">
        <v>10</v>
      </c>
      <c r="K254" s="9" t="s">
        <v>30</v>
      </c>
      <c r="L254" t="s">
        <v>56</v>
      </c>
      <c r="M254" s="6">
        <v>21</v>
      </c>
      <c r="N254" s="6">
        <v>1.1000000000000001</v>
      </c>
    </row>
    <row r="255" spans="1:14" x14ac:dyDescent="0.25">
      <c r="C255" s="17" t="s">
        <v>2</v>
      </c>
      <c r="D255" s="17" t="s">
        <v>3</v>
      </c>
      <c r="E255" s="17" t="s">
        <v>36</v>
      </c>
      <c r="F255" s="17" t="s">
        <v>35</v>
      </c>
      <c r="G255" s="17" t="s">
        <v>37</v>
      </c>
      <c r="H255" s="17" t="s">
        <v>6</v>
      </c>
      <c r="K255" s="9" t="s">
        <v>30</v>
      </c>
      <c r="L255" t="s">
        <v>122</v>
      </c>
      <c r="M255" s="6" t="s">
        <v>267</v>
      </c>
      <c r="N255" s="37">
        <v>1.6</v>
      </c>
    </row>
    <row r="256" spans="1:14" x14ac:dyDescent="0.25">
      <c r="B256" s="9" t="s">
        <v>30</v>
      </c>
      <c r="C256">
        <v>21</v>
      </c>
      <c r="D256">
        <v>22</v>
      </c>
      <c r="E256">
        <v>18</v>
      </c>
      <c r="F256">
        <v>12</v>
      </c>
      <c r="G256">
        <f>SUM(C256:F256)</f>
        <v>73</v>
      </c>
      <c r="H256" s="7">
        <f>SUM(N253:N258)</f>
        <v>5.7</v>
      </c>
      <c r="K256" s="9" t="s">
        <v>30</v>
      </c>
      <c r="L256" t="s">
        <v>62</v>
      </c>
      <c r="M256" s="6">
        <v>7</v>
      </c>
      <c r="N256" s="37">
        <v>1.8</v>
      </c>
    </row>
    <row r="257" spans="1:14" x14ac:dyDescent="0.25">
      <c r="K257" s="9" t="s">
        <v>30</v>
      </c>
      <c r="L257" s="19" t="s">
        <v>40</v>
      </c>
      <c r="M257" s="6">
        <v>9</v>
      </c>
      <c r="N257" s="6">
        <v>0.4</v>
      </c>
    </row>
    <row r="258" spans="1:14" x14ac:dyDescent="0.25">
      <c r="C258" s="7">
        <f>C256</f>
        <v>21</v>
      </c>
      <c r="D258" s="7">
        <f t="shared" ref="D258:H258" si="16">D256</f>
        <v>22</v>
      </c>
      <c r="E258" s="7">
        <f t="shared" si="16"/>
        <v>18</v>
      </c>
      <c r="F258" s="7">
        <f t="shared" si="16"/>
        <v>12</v>
      </c>
      <c r="G258" s="7">
        <f t="shared" si="16"/>
        <v>73</v>
      </c>
      <c r="H258" s="7">
        <f t="shared" si="16"/>
        <v>5.7</v>
      </c>
      <c r="K258" s="9" t="s">
        <v>30</v>
      </c>
      <c r="L258" t="s">
        <v>251</v>
      </c>
      <c r="M258" s="6">
        <v>14</v>
      </c>
      <c r="N258" s="6">
        <v>0.8</v>
      </c>
    </row>
    <row r="259" spans="1:14" x14ac:dyDescent="0.25">
      <c r="F259" s="6"/>
      <c r="G259" s="7"/>
    </row>
    <row r="260" spans="1:14" x14ac:dyDescent="0.25">
      <c r="A260" s="13" t="s">
        <v>123</v>
      </c>
      <c r="B260" s="13">
        <v>110</v>
      </c>
      <c r="C260" s="13">
        <v>45</v>
      </c>
      <c r="D260" s="13">
        <v>80</v>
      </c>
      <c r="E260" s="13">
        <v>100</v>
      </c>
      <c r="F260" s="13">
        <v>60</v>
      </c>
      <c r="G260" s="13">
        <v>45</v>
      </c>
      <c r="H260" s="13">
        <v>15</v>
      </c>
      <c r="I260" s="13">
        <v>70</v>
      </c>
      <c r="J260" s="13"/>
      <c r="K260" s="14"/>
      <c r="L260" s="13"/>
      <c r="M260" s="15"/>
      <c r="N260" s="36"/>
    </row>
    <row r="261" spans="1:14" x14ac:dyDescent="0.25">
      <c r="A261" t="s">
        <v>95</v>
      </c>
      <c r="K261" s="9" t="s">
        <v>30</v>
      </c>
      <c r="L261" t="s">
        <v>124</v>
      </c>
    </row>
    <row r="262" spans="1:14" x14ac:dyDescent="0.25">
      <c r="C262" s="1" t="s">
        <v>10</v>
      </c>
      <c r="K262" s="9" t="s">
        <v>30</v>
      </c>
      <c r="L262" t="s">
        <v>125</v>
      </c>
    </row>
    <row r="263" spans="1:14" x14ac:dyDescent="0.25">
      <c r="C263" s="17" t="s">
        <v>2</v>
      </c>
      <c r="D263" s="17" t="s">
        <v>3</v>
      </c>
      <c r="E263" s="17" t="s">
        <v>36</v>
      </c>
      <c r="F263" s="17" t="s">
        <v>35</v>
      </c>
      <c r="G263" s="17" t="s">
        <v>37</v>
      </c>
      <c r="H263" s="17" t="s">
        <v>6</v>
      </c>
      <c r="K263" s="9" t="s">
        <v>30</v>
      </c>
      <c r="L263" t="s">
        <v>121</v>
      </c>
      <c r="M263" s="6">
        <v>28</v>
      </c>
      <c r="N263" s="37">
        <v>1.9</v>
      </c>
    </row>
    <row r="264" spans="1:14" x14ac:dyDescent="0.25">
      <c r="B264" s="9" t="s">
        <v>30</v>
      </c>
      <c r="C264">
        <v>28</v>
      </c>
      <c r="D264">
        <v>28</v>
      </c>
      <c r="E264">
        <v>28</v>
      </c>
      <c r="F264">
        <v>26</v>
      </c>
      <c r="G264">
        <f>SUM(C264:F264)</f>
        <v>110</v>
      </c>
      <c r="H264" s="16">
        <f>SUM(N261:N266)</f>
        <v>15</v>
      </c>
      <c r="K264" s="9" t="s">
        <v>30</v>
      </c>
      <c r="L264" s="19" t="s">
        <v>172</v>
      </c>
      <c r="M264" s="6" t="s">
        <v>269</v>
      </c>
      <c r="N264" s="37">
        <v>8.8000000000000007</v>
      </c>
    </row>
    <row r="265" spans="1:14" x14ac:dyDescent="0.25">
      <c r="K265" s="9" t="s">
        <v>30</v>
      </c>
      <c r="L265" s="19" t="s">
        <v>290</v>
      </c>
      <c r="M265" s="6">
        <v>22</v>
      </c>
      <c r="N265" s="6">
        <v>1.6</v>
      </c>
    </row>
    <row r="266" spans="1:14" x14ac:dyDescent="0.25">
      <c r="C266" s="7">
        <f>C264</f>
        <v>28</v>
      </c>
      <c r="D266" s="7">
        <f t="shared" ref="D266:H266" si="17">D264</f>
        <v>28</v>
      </c>
      <c r="E266" s="7">
        <f t="shared" si="17"/>
        <v>28</v>
      </c>
      <c r="F266" s="7">
        <f t="shared" si="17"/>
        <v>26</v>
      </c>
      <c r="G266" s="7">
        <f t="shared" si="17"/>
        <v>110</v>
      </c>
      <c r="H266" s="7">
        <f t="shared" si="17"/>
        <v>15</v>
      </c>
      <c r="K266" s="9" t="s">
        <v>30</v>
      </c>
      <c r="L266" t="s">
        <v>77</v>
      </c>
      <c r="M266" s="6">
        <v>22</v>
      </c>
      <c r="N266" s="37">
        <v>2.7</v>
      </c>
    </row>
    <row r="267" spans="1:14" x14ac:dyDescent="0.25">
      <c r="K267"/>
    </row>
    <row r="268" spans="1:14" x14ac:dyDescent="0.25">
      <c r="A268" s="13" t="s">
        <v>128</v>
      </c>
      <c r="B268" s="13">
        <v>140</v>
      </c>
      <c r="C268" s="13">
        <v>60</v>
      </c>
      <c r="D268" s="13">
        <v>90</v>
      </c>
      <c r="E268" s="13">
        <v>140</v>
      </c>
      <c r="F268" s="13">
        <v>80</v>
      </c>
      <c r="G268" s="13">
        <v>60</v>
      </c>
      <c r="H268" s="13">
        <v>20</v>
      </c>
      <c r="I268" s="13">
        <v>100</v>
      </c>
      <c r="J268" s="13"/>
      <c r="K268" s="14"/>
      <c r="L268" s="13"/>
      <c r="M268" s="15"/>
      <c r="N268" s="36"/>
    </row>
    <row r="269" spans="1:14" x14ac:dyDescent="0.25">
      <c r="A269" t="s">
        <v>94</v>
      </c>
      <c r="K269" s="9" t="s">
        <v>30</v>
      </c>
      <c r="L269" t="s">
        <v>129</v>
      </c>
    </row>
    <row r="270" spans="1:14" x14ac:dyDescent="0.25">
      <c r="C270" s="1" t="s">
        <v>10</v>
      </c>
      <c r="K270" s="9" t="s">
        <v>30</v>
      </c>
      <c r="L270" t="s">
        <v>124</v>
      </c>
    </row>
    <row r="271" spans="1:14" x14ac:dyDescent="0.25">
      <c r="C271" s="17" t="s">
        <v>2</v>
      </c>
      <c r="D271" s="17" t="s">
        <v>3</v>
      </c>
      <c r="E271" s="17" t="s">
        <v>36</v>
      </c>
      <c r="F271" s="17" t="s">
        <v>35</v>
      </c>
      <c r="G271" s="17" t="s">
        <v>37</v>
      </c>
      <c r="H271" s="17" t="s">
        <v>6</v>
      </c>
      <c r="K271" s="9" t="s">
        <v>30</v>
      </c>
      <c r="L271" t="s">
        <v>125</v>
      </c>
    </row>
    <row r="272" spans="1:14" x14ac:dyDescent="0.25">
      <c r="B272" s="9" t="s">
        <v>30</v>
      </c>
      <c r="C272">
        <v>44</v>
      </c>
      <c r="D272">
        <v>60</v>
      </c>
      <c r="E272">
        <v>38</v>
      </c>
      <c r="F272">
        <f>16+6+32</f>
        <v>54</v>
      </c>
      <c r="G272">
        <f>SUM(C272:F272)</f>
        <v>196</v>
      </c>
      <c r="H272" s="16">
        <f>SUM(N269:N276)</f>
        <v>24.6</v>
      </c>
      <c r="K272" s="9" t="s">
        <v>30</v>
      </c>
      <c r="L272" t="s">
        <v>130</v>
      </c>
      <c r="M272" s="6">
        <v>44</v>
      </c>
      <c r="N272" s="37">
        <v>3.7</v>
      </c>
    </row>
    <row r="273" spans="1:14" x14ac:dyDescent="0.25">
      <c r="K273" s="9" t="s">
        <v>30</v>
      </c>
      <c r="L273" t="s">
        <v>131</v>
      </c>
      <c r="M273" s="6" t="s">
        <v>272</v>
      </c>
      <c r="N273" s="37">
        <v>11.4</v>
      </c>
    </row>
    <row r="274" spans="1:14" x14ac:dyDescent="0.25">
      <c r="C274" s="7">
        <f>C272</f>
        <v>44</v>
      </c>
      <c r="D274" s="7">
        <f t="shared" ref="D274:H274" si="18">D272</f>
        <v>60</v>
      </c>
      <c r="E274" s="7">
        <f t="shared" si="18"/>
        <v>38</v>
      </c>
      <c r="F274" s="7">
        <f t="shared" si="18"/>
        <v>54</v>
      </c>
      <c r="G274" s="7">
        <f t="shared" si="18"/>
        <v>196</v>
      </c>
      <c r="H274" s="7">
        <f t="shared" si="18"/>
        <v>24.6</v>
      </c>
      <c r="K274" s="9" t="s">
        <v>30</v>
      </c>
      <c r="L274" t="s">
        <v>75</v>
      </c>
      <c r="M274" s="6" t="s">
        <v>259</v>
      </c>
      <c r="N274" s="37">
        <v>5</v>
      </c>
    </row>
    <row r="275" spans="1:14" x14ac:dyDescent="0.25">
      <c r="K275" s="9" t="s">
        <v>30</v>
      </c>
      <c r="L275" s="19" t="s">
        <v>270</v>
      </c>
      <c r="M275" s="6">
        <v>32</v>
      </c>
      <c r="N275" s="37">
        <v>1.8</v>
      </c>
    </row>
    <row r="276" spans="1:14" x14ac:dyDescent="0.25">
      <c r="K276" s="9" t="s">
        <v>30</v>
      </c>
      <c r="L276" t="s">
        <v>77</v>
      </c>
      <c r="M276" s="6">
        <v>22</v>
      </c>
      <c r="N276" s="37">
        <v>2.7</v>
      </c>
    </row>
    <row r="278" spans="1:14" x14ac:dyDescent="0.25">
      <c r="A278" s="13" t="s">
        <v>132</v>
      </c>
      <c r="B278" s="13">
        <v>40</v>
      </c>
      <c r="C278" s="13">
        <v>70</v>
      </c>
      <c r="D278" s="13">
        <v>70</v>
      </c>
      <c r="E278" s="13">
        <v>30</v>
      </c>
      <c r="F278" s="13">
        <v>70</v>
      </c>
      <c r="G278" s="13">
        <v>30</v>
      </c>
      <c r="H278" s="13">
        <v>10</v>
      </c>
      <c r="I278" s="13">
        <v>40</v>
      </c>
      <c r="J278" s="13"/>
      <c r="K278" s="14"/>
      <c r="L278" s="13"/>
      <c r="M278" s="15"/>
      <c r="N278" s="36"/>
    </row>
    <row r="279" spans="1:14" x14ac:dyDescent="0.25">
      <c r="A279" t="s">
        <v>96</v>
      </c>
      <c r="K279" s="9" t="s">
        <v>30</v>
      </c>
      <c r="L279" t="s">
        <v>133</v>
      </c>
    </row>
    <row r="280" spans="1:14" x14ac:dyDescent="0.25">
      <c r="C280" s="1" t="s">
        <v>10</v>
      </c>
      <c r="K280" s="9" t="s">
        <v>30</v>
      </c>
      <c r="L280" t="s">
        <v>80</v>
      </c>
      <c r="M280" s="6">
        <v>300</v>
      </c>
      <c r="N280" s="37">
        <v>7.3</v>
      </c>
    </row>
    <row r="281" spans="1:14" x14ac:dyDescent="0.25">
      <c r="C281" s="17" t="s">
        <v>2</v>
      </c>
      <c r="D281" s="17" t="s">
        <v>3</v>
      </c>
      <c r="E281" s="17" t="s">
        <v>36</v>
      </c>
      <c r="F281" s="17" t="s">
        <v>35</v>
      </c>
      <c r="G281" s="17" t="s">
        <v>37</v>
      </c>
      <c r="H281" s="17" t="s">
        <v>6</v>
      </c>
      <c r="K281" s="9" t="s">
        <v>30</v>
      </c>
      <c r="L281" t="s">
        <v>66</v>
      </c>
    </row>
    <row r="282" spans="1:14" x14ac:dyDescent="0.25">
      <c r="B282" s="9" t="s">
        <v>30</v>
      </c>
      <c r="C282">
        <v>19</v>
      </c>
      <c r="D282">
        <v>22</v>
      </c>
      <c r="E282">
        <v>17</v>
      </c>
      <c r="F282">
        <v>11</v>
      </c>
      <c r="G282">
        <f>SUM(C282:F282)</f>
        <v>69</v>
      </c>
      <c r="H282" s="16">
        <f>SUM(N279:N286)</f>
        <v>13.200000000000001</v>
      </c>
      <c r="K282" s="9" t="s">
        <v>30</v>
      </c>
      <c r="L282" t="s">
        <v>212</v>
      </c>
      <c r="M282" s="6">
        <v>19</v>
      </c>
      <c r="N282" s="37">
        <v>1.2</v>
      </c>
    </row>
    <row r="283" spans="1:14" x14ac:dyDescent="0.25">
      <c r="B283" s="10" t="s">
        <v>31</v>
      </c>
      <c r="C283">
        <v>19</v>
      </c>
      <c r="D283">
        <v>22</v>
      </c>
      <c r="E283">
        <v>17</v>
      </c>
      <c r="F283">
        <v>11</v>
      </c>
      <c r="G283">
        <f t="shared" ref="G283:G284" si="19">SUM(C283:F283)</f>
        <v>69</v>
      </c>
      <c r="H283" s="16">
        <f>SUM(N287:N294)</f>
        <v>13.200000000000001</v>
      </c>
      <c r="K283" s="9" t="s">
        <v>30</v>
      </c>
      <c r="L283" t="s">
        <v>122</v>
      </c>
      <c r="M283" s="6" t="s">
        <v>267</v>
      </c>
      <c r="N283" s="37">
        <v>1.6</v>
      </c>
    </row>
    <row r="284" spans="1:14" x14ac:dyDescent="0.25">
      <c r="B284" s="11" t="s">
        <v>32</v>
      </c>
      <c r="C284">
        <v>19</v>
      </c>
      <c r="D284">
        <v>22</v>
      </c>
      <c r="E284">
        <v>17</v>
      </c>
      <c r="F284">
        <v>11</v>
      </c>
      <c r="G284">
        <f t="shared" si="19"/>
        <v>69</v>
      </c>
      <c r="H284" s="16">
        <f>SUM(N295:N302)</f>
        <v>13.200000000000001</v>
      </c>
      <c r="K284" s="9" t="s">
        <v>30</v>
      </c>
      <c r="L284" t="s">
        <v>62</v>
      </c>
      <c r="M284" s="6">
        <v>7</v>
      </c>
      <c r="N284" s="37">
        <v>1.8</v>
      </c>
    </row>
    <row r="285" spans="1:14" x14ac:dyDescent="0.25">
      <c r="K285" s="9" t="s">
        <v>30</v>
      </c>
      <c r="L285" t="s">
        <v>7</v>
      </c>
      <c r="M285" s="6">
        <v>8</v>
      </c>
      <c r="N285" s="37">
        <v>0.5</v>
      </c>
    </row>
    <row r="286" spans="1:14" x14ac:dyDescent="0.25">
      <c r="C286" s="7">
        <f>SUM(C282:C284)/COUNTA(C282:C284)</f>
        <v>19</v>
      </c>
      <c r="D286" s="7">
        <f t="shared" ref="D286:H286" si="20">SUM(D282:D284)/COUNTA(D282:D284)</f>
        <v>22</v>
      </c>
      <c r="E286" s="7">
        <f t="shared" si="20"/>
        <v>17</v>
      </c>
      <c r="F286" s="7">
        <f t="shared" si="20"/>
        <v>11</v>
      </c>
      <c r="G286" s="7">
        <f t="shared" si="20"/>
        <v>69</v>
      </c>
      <c r="H286" s="7">
        <f t="shared" si="20"/>
        <v>13.200000000000001</v>
      </c>
      <c r="K286" s="9" t="s">
        <v>30</v>
      </c>
      <c r="L286" t="s">
        <v>58</v>
      </c>
      <c r="M286" s="6">
        <v>13</v>
      </c>
      <c r="N286" s="37">
        <v>0.8</v>
      </c>
    </row>
    <row r="287" spans="1:14" x14ac:dyDescent="0.25">
      <c r="K287" s="10" t="s">
        <v>31</v>
      </c>
      <c r="L287" t="s">
        <v>134</v>
      </c>
    </row>
    <row r="288" spans="1:14" x14ac:dyDescent="0.25">
      <c r="K288" s="10" t="s">
        <v>31</v>
      </c>
      <c r="L288" t="s">
        <v>80</v>
      </c>
      <c r="M288" s="6">
        <v>300</v>
      </c>
      <c r="N288" s="37">
        <v>7.3</v>
      </c>
    </row>
    <row r="289" spans="6:14" x14ac:dyDescent="0.25">
      <c r="K289" s="10" t="s">
        <v>31</v>
      </c>
      <c r="L289" t="s">
        <v>55</v>
      </c>
    </row>
    <row r="290" spans="6:14" x14ac:dyDescent="0.25">
      <c r="K290" s="10" t="s">
        <v>31</v>
      </c>
      <c r="L290" t="s">
        <v>212</v>
      </c>
      <c r="M290" s="6">
        <v>19</v>
      </c>
      <c r="N290" s="37">
        <v>1.2</v>
      </c>
    </row>
    <row r="291" spans="6:14" x14ac:dyDescent="0.25">
      <c r="K291" s="10" t="s">
        <v>31</v>
      </c>
      <c r="L291" t="s">
        <v>122</v>
      </c>
      <c r="M291" s="6" t="s">
        <v>267</v>
      </c>
      <c r="N291" s="37">
        <v>1.6</v>
      </c>
    </row>
    <row r="292" spans="6:14" x14ac:dyDescent="0.25">
      <c r="K292" s="10" t="s">
        <v>31</v>
      </c>
      <c r="L292" t="s">
        <v>62</v>
      </c>
      <c r="M292" s="6">
        <v>7</v>
      </c>
      <c r="N292" s="37">
        <v>1.8</v>
      </c>
    </row>
    <row r="293" spans="6:14" x14ac:dyDescent="0.25">
      <c r="K293" s="10" t="s">
        <v>31</v>
      </c>
      <c r="L293" t="s">
        <v>7</v>
      </c>
      <c r="M293" s="6">
        <v>8</v>
      </c>
      <c r="N293" s="37">
        <v>0.5</v>
      </c>
    </row>
    <row r="294" spans="6:14" x14ac:dyDescent="0.25">
      <c r="K294" s="10" t="s">
        <v>31</v>
      </c>
      <c r="L294" t="s">
        <v>58</v>
      </c>
      <c r="M294" s="6">
        <v>13</v>
      </c>
      <c r="N294" s="37">
        <v>0.8</v>
      </c>
    </row>
    <row r="295" spans="6:14" x14ac:dyDescent="0.25">
      <c r="K295" s="11" t="s">
        <v>32</v>
      </c>
      <c r="L295" t="s">
        <v>133</v>
      </c>
    </row>
    <row r="296" spans="6:14" x14ac:dyDescent="0.25">
      <c r="K296" s="11" t="s">
        <v>32</v>
      </c>
      <c r="L296" t="s">
        <v>80</v>
      </c>
      <c r="M296" s="6">
        <v>300</v>
      </c>
      <c r="N296" s="37">
        <v>7.3</v>
      </c>
    </row>
    <row r="297" spans="6:14" x14ac:dyDescent="0.25">
      <c r="F297" s="6"/>
      <c r="G297" s="7"/>
      <c r="K297" s="11" t="s">
        <v>32</v>
      </c>
      <c r="L297" t="s">
        <v>66</v>
      </c>
    </row>
    <row r="298" spans="6:14" x14ac:dyDescent="0.25">
      <c r="F298" s="6"/>
      <c r="G298" s="7"/>
      <c r="K298" s="11" t="s">
        <v>32</v>
      </c>
      <c r="L298" t="s">
        <v>212</v>
      </c>
      <c r="M298" s="6">
        <v>19</v>
      </c>
      <c r="N298" s="37">
        <v>1.2</v>
      </c>
    </row>
    <row r="299" spans="6:14" x14ac:dyDescent="0.25">
      <c r="F299" s="6"/>
      <c r="G299" s="7"/>
      <c r="K299" s="11" t="s">
        <v>32</v>
      </c>
      <c r="L299" t="s">
        <v>122</v>
      </c>
      <c r="M299" s="6" t="s">
        <v>267</v>
      </c>
      <c r="N299" s="37">
        <v>1.6</v>
      </c>
    </row>
    <row r="300" spans="6:14" x14ac:dyDescent="0.25">
      <c r="F300" s="6"/>
      <c r="G300" s="7"/>
      <c r="K300" s="11" t="s">
        <v>32</v>
      </c>
      <c r="L300" t="s">
        <v>62</v>
      </c>
      <c r="M300" s="6">
        <v>7</v>
      </c>
      <c r="N300" s="37">
        <v>1.8</v>
      </c>
    </row>
    <row r="301" spans="6:14" x14ac:dyDescent="0.25">
      <c r="F301" s="6"/>
      <c r="G301" s="7"/>
      <c r="K301" s="11" t="s">
        <v>32</v>
      </c>
      <c r="L301" t="s">
        <v>7</v>
      </c>
      <c r="M301" s="6">
        <v>8</v>
      </c>
      <c r="N301" s="37">
        <v>0.5</v>
      </c>
    </row>
    <row r="302" spans="6:14" x14ac:dyDescent="0.25">
      <c r="F302" s="6"/>
      <c r="G302" s="7"/>
      <c r="K302" s="11" t="s">
        <v>32</v>
      </c>
      <c r="L302" t="s">
        <v>58</v>
      </c>
      <c r="M302" s="6">
        <v>13</v>
      </c>
      <c r="N302" s="37">
        <v>0.8</v>
      </c>
    </row>
    <row r="303" spans="6:14" x14ac:dyDescent="0.25">
      <c r="F303" s="6"/>
      <c r="G303" s="7"/>
      <c r="K303"/>
    </row>
    <row r="304" spans="6:14" x14ac:dyDescent="0.25">
      <c r="F304" s="6"/>
      <c r="G304" s="7"/>
      <c r="K304"/>
      <c r="L304" t="s">
        <v>138</v>
      </c>
    </row>
    <row r="305" spans="1:14" x14ac:dyDescent="0.25">
      <c r="F305" s="6"/>
      <c r="G305" s="7"/>
      <c r="K305"/>
      <c r="L305" t="s">
        <v>279</v>
      </c>
      <c r="N305" s="37">
        <v>12</v>
      </c>
    </row>
    <row r="307" spans="1:14" x14ac:dyDescent="0.25">
      <c r="A307" s="13" t="s">
        <v>135</v>
      </c>
      <c r="B307" s="13">
        <v>60</v>
      </c>
      <c r="C307" s="13">
        <v>110</v>
      </c>
      <c r="D307" s="13">
        <v>100</v>
      </c>
      <c r="E307" s="13">
        <v>45</v>
      </c>
      <c r="F307" s="13">
        <v>45</v>
      </c>
      <c r="G307" s="13">
        <v>100</v>
      </c>
      <c r="H307" s="13">
        <v>15</v>
      </c>
      <c r="I307" s="13">
        <v>50</v>
      </c>
      <c r="J307" s="13"/>
      <c r="K307" s="14"/>
      <c r="L307" s="13"/>
      <c r="M307" s="15"/>
      <c r="N307" s="36"/>
    </row>
    <row r="308" spans="1:14" x14ac:dyDescent="0.25">
      <c r="A308" t="s">
        <v>95</v>
      </c>
      <c r="K308" s="9" t="s">
        <v>30</v>
      </c>
      <c r="L308" t="s">
        <v>65</v>
      </c>
    </row>
    <row r="309" spans="1:14" x14ac:dyDescent="0.25">
      <c r="C309" s="1" t="s">
        <v>10</v>
      </c>
      <c r="K309" s="9" t="s">
        <v>30</v>
      </c>
      <c r="L309" t="s">
        <v>39</v>
      </c>
      <c r="M309" s="6">
        <v>520</v>
      </c>
      <c r="N309" s="37">
        <v>7.3</v>
      </c>
    </row>
    <row r="310" spans="1:14" x14ac:dyDescent="0.25">
      <c r="C310" s="17" t="s">
        <v>2</v>
      </c>
      <c r="D310" s="17" t="s">
        <v>3</v>
      </c>
      <c r="E310" s="17" t="s">
        <v>36</v>
      </c>
      <c r="F310" s="17" t="s">
        <v>35</v>
      </c>
      <c r="G310" s="17" t="s">
        <v>37</v>
      </c>
      <c r="H310" s="17" t="s">
        <v>6</v>
      </c>
      <c r="K310" s="9" t="s">
        <v>30</v>
      </c>
      <c r="L310" t="s">
        <v>136</v>
      </c>
    </row>
    <row r="311" spans="1:14" x14ac:dyDescent="0.25">
      <c r="B311" s="9" t="s">
        <v>30</v>
      </c>
      <c r="C311">
        <v>26</v>
      </c>
      <c r="D311">
        <v>36</v>
      </c>
      <c r="E311">
        <v>38</v>
      </c>
      <c r="F311">
        <v>22</v>
      </c>
      <c r="G311">
        <f>SUM(C311:F311)</f>
        <v>122</v>
      </c>
      <c r="H311" s="16">
        <f>SUM(N308:N315)</f>
        <v>23.2</v>
      </c>
      <c r="K311" s="9" t="s">
        <v>30</v>
      </c>
      <c r="L311" t="s">
        <v>87</v>
      </c>
    </row>
    <row r="312" spans="1:14" x14ac:dyDescent="0.25">
      <c r="H312" s="16"/>
      <c r="K312" s="9" t="s">
        <v>30</v>
      </c>
      <c r="L312" t="s">
        <v>211</v>
      </c>
      <c r="M312" s="6">
        <v>26</v>
      </c>
      <c r="N312" s="37">
        <v>1.3</v>
      </c>
    </row>
    <row r="313" spans="1:14" x14ac:dyDescent="0.25">
      <c r="C313" s="7">
        <f>C311</f>
        <v>26</v>
      </c>
      <c r="D313" s="7">
        <f t="shared" ref="D313:H313" si="21">D311</f>
        <v>36</v>
      </c>
      <c r="E313" s="7">
        <f t="shared" si="21"/>
        <v>38</v>
      </c>
      <c r="F313" s="7">
        <f t="shared" si="21"/>
        <v>22</v>
      </c>
      <c r="G313" s="7">
        <f t="shared" si="21"/>
        <v>122</v>
      </c>
      <c r="H313" s="7">
        <f t="shared" si="21"/>
        <v>23.2</v>
      </c>
      <c r="K313" s="9" t="s">
        <v>30</v>
      </c>
      <c r="L313" t="s">
        <v>89</v>
      </c>
      <c r="M313" s="6" t="s">
        <v>265</v>
      </c>
      <c r="N313" s="37">
        <v>11.1</v>
      </c>
    </row>
    <row r="314" spans="1:14" x14ac:dyDescent="0.25">
      <c r="K314" s="9" t="s">
        <v>30</v>
      </c>
      <c r="L314" s="19" t="s">
        <v>7</v>
      </c>
      <c r="M314" s="6">
        <v>8</v>
      </c>
      <c r="N314" s="37">
        <v>0.5</v>
      </c>
    </row>
    <row r="315" spans="1:14" x14ac:dyDescent="0.25">
      <c r="E315" s="6"/>
      <c r="F315" s="7"/>
      <c r="K315" s="9" t="s">
        <v>30</v>
      </c>
      <c r="L315" t="s">
        <v>127</v>
      </c>
      <c r="M315" s="6">
        <v>23</v>
      </c>
      <c r="N315" s="37">
        <v>3</v>
      </c>
    </row>
    <row r="316" spans="1:14" x14ac:dyDescent="0.25">
      <c r="K316"/>
      <c r="N316" s="6"/>
    </row>
    <row r="317" spans="1:14" x14ac:dyDescent="0.25">
      <c r="K317"/>
      <c r="L317" t="s">
        <v>146</v>
      </c>
      <c r="N317" s="6"/>
    </row>
    <row r="318" spans="1:14" x14ac:dyDescent="0.25">
      <c r="K318"/>
      <c r="L318" t="s">
        <v>140</v>
      </c>
      <c r="M318" s="6">
        <v>58</v>
      </c>
    </row>
    <row r="319" spans="1:14" x14ac:dyDescent="0.25">
      <c r="K319"/>
    </row>
    <row r="320" spans="1:14" x14ac:dyDescent="0.25">
      <c r="A320" s="13" t="s">
        <v>141</v>
      </c>
      <c r="B320" s="13">
        <v>80</v>
      </c>
      <c r="C320" s="13">
        <v>130</v>
      </c>
      <c r="D320" s="13">
        <v>130</v>
      </c>
      <c r="E320" s="13">
        <v>60</v>
      </c>
      <c r="F320" s="13">
        <v>60</v>
      </c>
      <c r="G320" s="13">
        <v>130</v>
      </c>
      <c r="H320" s="13">
        <v>20</v>
      </c>
      <c r="I320" s="13">
        <v>80</v>
      </c>
      <c r="J320" s="13"/>
      <c r="K320" s="14"/>
      <c r="L320" s="13"/>
      <c r="M320" s="15"/>
      <c r="N320" s="36"/>
    </row>
    <row r="321" spans="1:14" x14ac:dyDescent="0.25">
      <c r="A321" t="s">
        <v>94</v>
      </c>
      <c r="K321" s="9" t="s">
        <v>30</v>
      </c>
      <c r="L321" t="s">
        <v>72</v>
      </c>
    </row>
    <row r="322" spans="1:14" x14ac:dyDescent="0.25">
      <c r="C322" s="1" t="s">
        <v>10</v>
      </c>
      <c r="K322" s="9" t="s">
        <v>30</v>
      </c>
      <c r="L322" t="s">
        <v>185</v>
      </c>
      <c r="M322" s="6">
        <v>520</v>
      </c>
    </row>
    <row r="323" spans="1:14" x14ac:dyDescent="0.25">
      <c r="C323" s="17" t="s">
        <v>2</v>
      </c>
      <c r="D323" s="17" t="s">
        <v>3</v>
      </c>
      <c r="E323" s="17" t="s">
        <v>36</v>
      </c>
      <c r="F323" s="17" t="s">
        <v>35</v>
      </c>
      <c r="G323" s="17" t="s">
        <v>37</v>
      </c>
      <c r="H323" s="17" t="s">
        <v>6</v>
      </c>
      <c r="K323" s="9" t="s">
        <v>30</v>
      </c>
      <c r="L323" t="s">
        <v>143</v>
      </c>
    </row>
    <row r="324" spans="1:14" x14ac:dyDescent="0.25">
      <c r="B324" s="9" t="s">
        <v>30</v>
      </c>
      <c r="C324">
        <v>44</v>
      </c>
      <c r="D324">
        <v>53</v>
      </c>
      <c r="E324">
        <v>40</v>
      </c>
      <c r="F324">
        <v>36</v>
      </c>
      <c r="G324">
        <f>SUM(C324:F324)</f>
        <v>173</v>
      </c>
      <c r="H324" s="16">
        <f>SUM(M321:M329)</f>
        <v>611</v>
      </c>
      <c r="K324" s="9" t="s">
        <v>30</v>
      </c>
      <c r="L324" t="s">
        <v>87</v>
      </c>
    </row>
    <row r="325" spans="1:14" x14ac:dyDescent="0.25">
      <c r="K325" s="9" t="s">
        <v>30</v>
      </c>
      <c r="L325" t="s">
        <v>130</v>
      </c>
      <c r="M325" s="6">
        <v>44</v>
      </c>
      <c r="N325" s="37">
        <v>3.7</v>
      </c>
    </row>
    <row r="326" spans="1:14" x14ac:dyDescent="0.25">
      <c r="C326" s="7">
        <f>C324</f>
        <v>44</v>
      </c>
      <c r="D326" s="7">
        <f t="shared" ref="D326:H326" si="22">D324</f>
        <v>53</v>
      </c>
      <c r="E326" s="7">
        <f t="shared" si="22"/>
        <v>40</v>
      </c>
      <c r="F326" s="7">
        <f t="shared" si="22"/>
        <v>36</v>
      </c>
      <c r="G326" s="7">
        <f t="shared" si="22"/>
        <v>173</v>
      </c>
      <c r="H326" s="7">
        <f t="shared" si="22"/>
        <v>611</v>
      </c>
      <c r="K326" s="9" t="s">
        <v>30</v>
      </c>
      <c r="L326" t="s">
        <v>147</v>
      </c>
      <c r="M326" s="6" t="s">
        <v>281</v>
      </c>
      <c r="N326" s="37">
        <v>14.4</v>
      </c>
    </row>
    <row r="327" spans="1:14" x14ac:dyDescent="0.25">
      <c r="K327" s="9" t="s">
        <v>30</v>
      </c>
      <c r="L327" t="s">
        <v>145</v>
      </c>
      <c r="M327" s="6">
        <v>5</v>
      </c>
      <c r="N327" s="37">
        <v>1.8</v>
      </c>
    </row>
    <row r="328" spans="1:14" x14ac:dyDescent="0.25">
      <c r="C328" t="s">
        <v>130</v>
      </c>
      <c r="E328">
        <v>44</v>
      </c>
      <c r="F328">
        <v>3.7</v>
      </c>
      <c r="K328" s="9" t="s">
        <v>30</v>
      </c>
      <c r="L328" t="s">
        <v>76</v>
      </c>
      <c r="M328" s="6">
        <v>20</v>
      </c>
      <c r="N328" s="37">
        <v>1</v>
      </c>
    </row>
    <row r="329" spans="1:14" x14ac:dyDescent="0.25">
      <c r="C329" t="s">
        <v>216</v>
      </c>
      <c r="E329" s="6">
        <v>46</v>
      </c>
      <c r="F329" s="7">
        <v>3.5</v>
      </c>
      <c r="K329" s="9" t="s">
        <v>30</v>
      </c>
      <c r="L329" t="s">
        <v>77</v>
      </c>
      <c r="M329" s="6">
        <v>22</v>
      </c>
      <c r="N329" s="37">
        <v>2.7</v>
      </c>
    </row>
    <row r="330" spans="1:14" x14ac:dyDescent="0.25">
      <c r="C330" t="s">
        <v>178</v>
      </c>
      <c r="E330">
        <v>44</v>
      </c>
      <c r="F330">
        <v>3.9</v>
      </c>
    </row>
    <row r="331" spans="1:14" x14ac:dyDescent="0.25">
      <c r="L331" t="s">
        <v>146</v>
      </c>
    </row>
    <row r="332" spans="1:14" x14ac:dyDescent="0.25">
      <c r="L332" t="s">
        <v>280</v>
      </c>
      <c r="M332" s="6">
        <v>68</v>
      </c>
    </row>
    <row r="334" spans="1:14" x14ac:dyDescent="0.25">
      <c r="A334" s="13" t="s">
        <v>148</v>
      </c>
      <c r="B334" s="13">
        <v>20</v>
      </c>
      <c r="C334" s="13">
        <v>40</v>
      </c>
      <c r="D334" s="13">
        <v>40</v>
      </c>
      <c r="E334" s="13">
        <v>5</v>
      </c>
      <c r="F334" s="13">
        <v>50</v>
      </c>
      <c r="G334" s="13">
        <v>20</v>
      </c>
      <c r="H334" s="13">
        <v>5</v>
      </c>
      <c r="I334" s="13">
        <v>15</v>
      </c>
      <c r="J334" s="13"/>
      <c r="K334" s="14"/>
      <c r="L334" s="13"/>
      <c r="M334" s="15"/>
      <c r="N334" s="36"/>
    </row>
    <row r="335" spans="1:14" x14ac:dyDescent="0.25">
      <c r="A335" t="s">
        <v>93</v>
      </c>
      <c r="K335" s="9" t="s">
        <v>30</v>
      </c>
      <c r="L335" t="s">
        <v>133</v>
      </c>
    </row>
    <row r="336" spans="1:14" x14ac:dyDescent="0.25">
      <c r="C336" s="1" t="s">
        <v>10</v>
      </c>
      <c r="K336" s="9" t="s">
        <v>30</v>
      </c>
      <c r="L336" t="s">
        <v>48</v>
      </c>
    </row>
    <row r="337" spans="2:14" x14ac:dyDescent="0.25">
      <c r="C337" s="17" t="s">
        <v>2</v>
      </c>
      <c r="D337" s="17" t="s">
        <v>3</v>
      </c>
      <c r="E337" s="17" t="s">
        <v>36</v>
      </c>
      <c r="F337" s="17" t="s">
        <v>35</v>
      </c>
      <c r="G337" s="17" t="s">
        <v>37</v>
      </c>
      <c r="H337" s="17" t="s">
        <v>6</v>
      </c>
      <c r="K337" s="9" t="s">
        <v>30</v>
      </c>
      <c r="L337" t="s">
        <v>49</v>
      </c>
      <c r="M337" s="6">
        <v>200</v>
      </c>
      <c r="N337" s="37">
        <v>4.7</v>
      </c>
    </row>
    <row r="338" spans="2:14" x14ac:dyDescent="0.25">
      <c r="B338" s="9" t="s">
        <v>30</v>
      </c>
      <c r="C338">
        <v>6</v>
      </c>
      <c r="D338">
        <v>5</v>
      </c>
      <c r="E338">
        <v>15</v>
      </c>
      <c r="F338">
        <v>10</v>
      </c>
      <c r="G338">
        <f>SUM(C338:F338)</f>
        <v>36</v>
      </c>
      <c r="H338" s="7">
        <f>SUM(N335:N342)</f>
        <v>7.8000000000000007</v>
      </c>
      <c r="K338" s="9" t="s">
        <v>30</v>
      </c>
      <c r="L338" t="s">
        <v>159</v>
      </c>
      <c r="M338" s="6">
        <v>6</v>
      </c>
      <c r="N338" s="37">
        <v>0.6</v>
      </c>
    </row>
    <row r="339" spans="2:14" x14ac:dyDescent="0.25">
      <c r="B339" s="10" t="s">
        <v>31</v>
      </c>
      <c r="C339">
        <v>6</v>
      </c>
      <c r="D339">
        <v>5</v>
      </c>
      <c r="E339">
        <v>15</v>
      </c>
      <c r="F339">
        <v>10</v>
      </c>
      <c r="G339">
        <f>SUM(C339:F339)</f>
        <v>36</v>
      </c>
      <c r="H339" s="7">
        <f>SUM(N343:N350)</f>
        <v>7.8000000000000007</v>
      </c>
      <c r="K339" s="9" t="s">
        <v>30</v>
      </c>
      <c r="L339" t="s">
        <v>160</v>
      </c>
      <c r="M339" s="6" t="s">
        <v>282</v>
      </c>
      <c r="N339" s="37">
        <v>0.4</v>
      </c>
    </row>
    <row r="340" spans="2:14" x14ac:dyDescent="0.25">
      <c r="B340" s="11" t="s">
        <v>32</v>
      </c>
      <c r="C340">
        <v>6</v>
      </c>
      <c r="D340">
        <v>5</v>
      </c>
      <c r="E340">
        <v>15</v>
      </c>
      <c r="F340">
        <v>10</v>
      </c>
      <c r="G340">
        <f>SUM(C340:F340)</f>
        <v>36</v>
      </c>
      <c r="H340" s="7">
        <f>SUM(N351:N358)</f>
        <v>7.8000000000000007</v>
      </c>
      <c r="K340" s="9" t="s">
        <v>30</v>
      </c>
      <c r="L340" t="s">
        <v>51</v>
      </c>
      <c r="M340" s="6">
        <v>2</v>
      </c>
      <c r="N340" s="37">
        <v>0.5</v>
      </c>
    </row>
    <row r="341" spans="2:14" x14ac:dyDescent="0.25">
      <c r="K341" s="9" t="s">
        <v>30</v>
      </c>
      <c r="L341" t="s">
        <v>7</v>
      </c>
      <c r="M341" s="6">
        <v>8</v>
      </c>
      <c r="N341" s="37">
        <v>0.5</v>
      </c>
    </row>
    <row r="342" spans="2:14" x14ac:dyDescent="0.25">
      <c r="C342" s="7">
        <f>SUM(C338:C340)/COUNTA(C338:C340)</f>
        <v>6</v>
      </c>
      <c r="D342" s="7">
        <f t="shared" ref="D342:H342" si="23">SUM(D338:D340)/COUNTA(D338:D340)</f>
        <v>5</v>
      </c>
      <c r="E342" s="7">
        <f t="shared" si="23"/>
        <v>15</v>
      </c>
      <c r="F342" s="7">
        <f t="shared" si="23"/>
        <v>10</v>
      </c>
      <c r="G342" s="7">
        <f t="shared" si="23"/>
        <v>36</v>
      </c>
      <c r="H342" s="7">
        <f t="shared" si="23"/>
        <v>7.8000000000000007</v>
      </c>
      <c r="K342" s="9" t="s">
        <v>30</v>
      </c>
      <c r="L342" t="s">
        <v>44</v>
      </c>
      <c r="M342" s="6">
        <v>13</v>
      </c>
      <c r="N342" s="37">
        <v>1.1000000000000001</v>
      </c>
    </row>
    <row r="343" spans="2:14" x14ac:dyDescent="0.25">
      <c r="K343" s="10" t="s">
        <v>31</v>
      </c>
      <c r="L343" t="s">
        <v>161</v>
      </c>
    </row>
    <row r="344" spans="2:14" x14ac:dyDescent="0.25">
      <c r="K344" s="10" t="s">
        <v>31</v>
      </c>
      <c r="L344" t="s">
        <v>48</v>
      </c>
    </row>
    <row r="345" spans="2:14" x14ac:dyDescent="0.25">
      <c r="K345" s="10" t="s">
        <v>31</v>
      </c>
      <c r="L345" t="s">
        <v>49</v>
      </c>
      <c r="M345" s="6">
        <v>200</v>
      </c>
      <c r="N345" s="37">
        <v>4.7</v>
      </c>
    </row>
    <row r="346" spans="2:14" x14ac:dyDescent="0.25">
      <c r="K346" s="10" t="s">
        <v>31</v>
      </c>
      <c r="L346" t="s">
        <v>159</v>
      </c>
      <c r="M346" s="6">
        <v>6</v>
      </c>
      <c r="N346" s="37">
        <v>0.6</v>
      </c>
    </row>
    <row r="347" spans="2:14" x14ac:dyDescent="0.25">
      <c r="K347" s="10" t="s">
        <v>31</v>
      </c>
      <c r="L347" t="s">
        <v>160</v>
      </c>
      <c r="M347" s="6" t="s">
        <v>282</v>
      </c>
      <c r="N347" s="37">
        <v>0.4</v>
      </c>
    </row>
    <row r="348" spans="2:14" x14ac:dyDescent="0.25">
      <c r="K348" s="10" t="s">
        <v>31</v>
      </c>
      <c r="L348" t="s">
        <v>51</v>
      </c>
      <c r="M348" s="6">
        <v>2</v>
      </c>
      <c r="N348" s="37">
        <v>0.5</v>
      </c>
    </row>
    <row r="349" spans="2:14" x14ac:dyDescent="0.25">
      <c r="K349" s="10" t="s">
        <v>31</v>
      </c>
      <c r="L349" t="s">
        <v>7</v>
      </c>
      <c r="M349" s="6">
        <v>8</v>
      </c>
      <c r="N349" s="37">
        <v>0.5</v>
      </c>
    </row>
    <row r="350" spans="2:14" x14ac:dyDescent="0.25">
      <c r="K350" s="10" t="s">
        <v>31</v>
      </c>
      <c r="L350" t="s">
        <v>44</v>
      </c>
      <c r="M350" s="6">
        <v>13</v>
      </c>
      <c r="N350" s="37">
        <v>1.1000000000000001</v>
      </c>
    </row>
    <row r="351" spans="2:14" x14ac:dyDescent="0.25">
      <c r="K351" s="11" t="s">
        <v>32</v>
      </c>
      <c r="L351" t="s">
        <v>133</v>
      </c>
    </row>
    <row r="352" spans="2:14" x14ac:dyDescent="0.25">
      <c r="K352" s="11" t="s">
        <v>32</v>
      </c>
      <c r="L352" t="s">
        <v>48</v>
      </c>
    </row>
    <row r="353" spans="1:14" x14ac:dyDescent="0.25">
      <c r="K353" s="11" t="s">
        <v>32</v>
      </c>
      <c r="L353" t="s">
        <v>49</v>
      </c>
      <c r="M353" s="6">
        <v>200</v>
      </c>
      <c r="N353" s="37">
        <v>4.7</v>
      </c>
    </row>
    <row r="354" spans="1:14" x14ac:dyDescent="0.25">
      <c r="K354" s="11" t="s">
        <v>32</v>
      </c>
      <c r="L354" t="s">
        <v>159</v>
      </c>
      <c r="M354" s="6">
        <v>6</v>
      </c>
      <c r="N354" s="37">
        <v>0.6</v>
      </c>
    </row>
    <row r="355" spans="1:14" x14ac:dyDescent="0.25">
      <c r="K355" s="11" t="s">
        <v>32</v>
      </c>
      <c r="L355" t="s">
        <v>160</v>
      </c>
      <c r="M355" s="6" t="s">
        <v>282</v>
      </c>
      <c r="N355" s="37">
        <v>0.4</v>
      </c>
    </row>
    <row r="356" spans="1:14" x14ac:dyDescent="0.25">
      <c r="K356" s="11" t="s">
        <v>32</v>
      </c>
      <c r="L356" t="s">
        <v>51</v>
      </c>
      <c r="M356" s="6">
        <v>2</v>
      </c>
      <c r="N356" s="37">
        <v>0.5</v>
      </c>
    </row>
    <row r="357" spans="1:14" x14ac:dyDescent="0.25">
      <c r="K357" s="11" t="s">
        <v>32</v>
      </c>
      <c r="L357" t="s">
        <v>7</v>
      </c>
      <c r="M357" s="6">
        <v>8</v>
      </c>
      <c r="N357" s="37">
        <v>0.5</v>
      </c>
    </row>
    <row r="358" spans="1:14" x14ac:dyDescent="0.25">
      <c r="K358" s="11" t="s">
        <v>32</v>
      </c>
      <c r="L358" t="s">
        <v>44</v>
      </c>
      <c r="M358" s="6">
        <v>13</v>
      </c>
      <c r="N358" s="37">
        <v>1.1000000000000001</v>
      </c>
    </row>
    <row r="359" spans="1:14" x14ac:dyDescent="0.25">
      <c r="K359"/>
      <c r="N359" s="6"/>
    </row>
    <row r="360" spans="1:14" x14ac:dyDescent="0.25">
      <c r="K360"/>
      <c r="L360" t="s">
        <v>138</v>
      </c>
      <c r="N360" s="6"/>
    </row>
    <row r="361" spans="1:14" x14ac:dyDescent="0.25">
      <c r="K361"/>
      <c r="L361" t="s">
        <v>139</v>
      </c>
      <c r="N361" s="6">
        <v>12</v>
      </c>
    </row>
    <row r="362" spans="1:14" x14ac:dyDescent="0.25">
      <c r="K362"/>
      <c r="N362" s="6"/>
    </row>
    <row r="363" spans="1:14" x14ac:dyDescent="0.25">
      <c r="A363" s="13" t="s">
        <v>162</v>
      </c>
      <c r="B363" s="13">
        <v>40</v>
      </c>
      <c r="C363" s="13">
        <v>90</v>
      </c>
      <c r="D363" s="13">
        <v>60</v>
      </c>
      <c r="E363" s="13">
        <v>10</v>
      </c>
      <c r="F363" s="13">
        <v>90</v>
      </c>
      <c r="G363" s="13">
        <v>30</v>
      </c>
      <c r="H363" s="13">
        <v>10</v>
      </c>
      <c r="I363" s="13">
        <v>30</v>
      </c>
      <c r="J363" s="13"/>
      <c r="K363" s="14"/>
      <c r="L363" s="13"/>
      <c r="M363" s="15"/>
      <c r="N363" s="36"/>
    </row>
    <row r="364" spans="1:14" x14ac:dyDescent="0.25">
      <c r="A364" t="s">
        <v>96</v>
      </c>
      <c r="K364" s="9" t="s">
        <v>30</v>
      </c>
      <c r="L364" t="s">
        <v>65</v>
      </c>
    </row>
    <row r="365" spans="1:14" x14ac:dyDescent="0.25">
      <c r="C365" s="1" t="s">
        <v>10</v>
      </c>
      <c r="K365" s="9" t="s">
        <v>30</v>
      </c>
      <c r="L365" t="s">
        <v>55</v>
      </c>
    </row>
    <row r="366" spans="1:14" x14ac:dyDescent="0.25">
      <c r="C366" s="17" t="s">
        <v>2</v>
      </c>
      <c r="D366" s="17" t="s">
        <v>3</v>
      </c>
      <c r="E366" s="17" t="s">
        <v>36</v>
      </c>
      <c r="F366" s="17" t="s">
        <v>35</v>
      </c>
      <c r="G366" s="17" t="s">
        <v>37</v>
      </c>
      <c r="H366" s="17" t="s">
        <v>6</v>
      </c>
      <c r="K366" s="9" t="s">
        <v>30</v>
      </c>
      <c r="L366" t="s">
        <v>163</v>
      </c>
      <c r="M366" s="6">
        <v>240</v>
      </c>
      <c r="N366" s="37">
        <v>7.3</v>
      </c>
    </row>
    <row r="367" spans="1:14" x14ac:dyDescent="0.25">
      <c r="A367" s="31" t="s">
        <v>167</v>
      </c>
      <c r="B367" s="9" t="s">
        <v>30</v>
      </c>
      <c r="C367">
        <v>8</v>
      </c>
      <c r="D367">
        <v>31</v>
      </c>
      <c r="E367">
        <v>17</v>
      </c>
      <c r="F367">
        <v>14</v>
      </c>
      <c r="G367">
        <f>SUM(C367:F367)</f>
        <v>70</v>
      </c>
      <c r="H367" s="7">
        <f>SUM(N364:N371)</f>
        <v>13.6</v>
      </c>
      <c r="K367" s="9" t="s">
        <v>30</v>
      </c>
      <c r="L367" t="s">
        <v>164</v>
      </c>
      <c r="M367" s="6">
        <v>8</v>
      </c>
      <c r="N367" s="37">
        <v>0.5</v>
      </c>
    </row>
    <row r="368" spans="1:14" x14ac:dyDescent="0.25">
      <c r="B368" s="10" t="s">
        <v>31</v>
      </c>
      <c r="C368">
        <v>8</v>
      </c>
      <c r="D368">
        <v>31</v>
      </c>
      <c r="E368">
        <v>17</v>
      </c>
      <c r="F368">
        <v>14</v>
      </c>
      <c r="G368">
        <f>SUM(C368:F368)</f>
        <v>70</v>
      </c>
      <c r="H368" s="7">
        <f>SUM(N372:N379)</f>
        <v>13.6</v>
      </c>
      <c r="K368" s="9" t="s">
        <v>30</v>
      </c>
      <c r="L368" t="s">
        <v>165</v>
      </c>
      <c r="M368" s="6" t="s">
        <v>283</v>
      </c>
      <c r="N368" s="37">
        <v>1.9</v>
      </c>
    </row>
    <row r="369" spans="2:14" x14ac:dyDescent="0.25">
      <c r="B369" s="11" t="s">
        <v>32</v>
      </c>
      <c r="C369">
        <v>6</v>
      </c>
      <c r="D369">
        <v>31</v>
      </c>
      <c r="E369">
        <v>17</v>
      </c>
      <c r="F369">
        <v>14</v>
      </c>
      <c r="G369">
        <f>SUM(C369:F369)</f>
        <v>68</v>
      </c>
      <c r="H369" s="7">
        <f>SUM(N380:N387)</f>
        <v>13.9</v>
      </c>
      <c r="K369" s="9" t="s">
        <v>30</v>
      </c>
      <c r="L369" t="s">
        <v>90</v>
      </c>
      <c r="M369" s="6" t="s">
        <v>284</v>
      </c>
      <c r="N369" s="37">
        <v>2.2999999999999998</v>
      </c>
    </row>
    <row r="370" spans="2:14" x14ac:dyDescent="0.25">
      <c r="K370" s="9" t="s">
        <v>30</v>
      </c>
      <c r="L370" t="s">
        <v>7</v>
      </c>
      <c r="M370" s="6">
        <v>8</v>
      </c>
      <c r="N370" s="37">
        <v>0.5</v>
      </c>
    </row>
    <row r="371" spans="2:14" x14ac:dyDescent="0.25">
      <c r="C371" s="7">
        <f>SUM(C367:C369)/COUNTA(C367:C369)</f>
        <v>7.333333333333333</v>
      </c>
      <c r="D371" s="7">
        <f t="shared" ref="D371:H371" si="24">SUM(D367:D369)/COUNTA(D367:D369)</f>
        <v>31</v>
      </c>
      <c r="E371" s="7">
        <f t="shared" si="24"/>
        <v>17</v>
      </c>
      <c r="F371" s="7">
        <f t="shared" si="24"/>
        <v>14</v>
      </c>
      <c r="G371" s="7">
        <f t="shared" si="24"/>
        <v>69.333333333333329</v>
      </c>
      <c r="H371" s="7">
        <f t="shared" si="24"/>
        <v>13.700000000000001</v>
      </c>
      <c r="K371" s="9" t="s">
        <v>30</v>
      </c>
      <c r="L371" t="s">
        <v>44</v>
      </c>
      <c r="M371" s="6">
        <v>13</v>
      </c>
      <c r="N371" s="37">
        <v>1.1000000000000001</v>
      </c>
    </row>
    <row r="372" spans="2:14" x14ac:dyDescent="0.25">
      <c r="K372" s="10" t="s">
        <v>31</v>
      </c>
      <c r="L372" t="s">
        <v>54</v>
      </c>
    </row>
    <row r="373" spans="2:14" x14ac:dyDescent="0.25">
      <c r="K373" s="10" t="s">
        <v>31</v>
      </c>
      <c r="L373" t="s">
        <v>55</v>
      </c>
    </row>
    <row r="374" spans="2:14" x14ac:dyDescent="0.25">
      <c r="K374" s="10" t="s">
        <v>31</v>
      </c>
      <c r="L374" t="s">
        <v>163</v>
      </c>
      <c r="M374" s="6">
        <v>240</v>
      </c>
      <c r="N374" s="37">
        <v>7.3</v>
      </c>
    </row>
    <row r="375" spans="2:14" x14ac:dyDescent="0.25">
      <c r="K375" s="10" t="s">
        <v>31</v>
      </c>
      <c r="L375" t="s">
        <v>164</v>
      </c>
      <c r="M375" s="6">
        <v>8</v>
      </c>
      <c r="N375" s="37">
        <v>0.5</v>
      </c>
    </row>
    <row r="376" spans="2:14" x14ac:dyDescent="0.25">
      <c r="K376" s="10" t="s">
        <v>31</v>
      </c>
      <c r="L376" t="s">
        <v>165</v>
      </c>
      <c r="M376" s="6" t="s">
        <v>283</v>
      </c>
      <c r="N376" s="37">
        <v>1.9</v>
      </c>
    </row>
    <row r="377" spans="2:14" x14ac:dyDescent="0.25">
      <c r="K377" s="10" t="s">
        <v>31</v>
      </c>
      <c r="L377" t="s">
        <v>90</v>
      </c>
      <c r="M377" s="6" t="s">
        <v>284</v>
      </c>
      <c r="N377" s="37">
        <v>2.2999999999999998</v>
      </c>
    </row>
    <row r="378" spans="2:14" x14ac:dyDescent="0.25">
      <c r="K378" s="10" t="s">
        <v>31</v>
      </c>
      <c r="L378" t="s">
        <v>7</v>
      </c>
      <c r="M378" s="6">
        <v>8</v>
      </c>
      <c r="N378" s="37">
        <v>0.5</v>
      </c>
    </row>
    <row r="379" spans="2:14" x14ac:dyDescent="0.25">
      <c r="K379" s="10" t="s">
        <v>31</v>
      </c>
      <c r="L379" t="s">
        <v>44</v>
      </c>
      <c r="M379" s="6">
        <v>13</v>
      </c>
      <c r="N379" s="37">
        <v>1.1000000000000001</v>
      </c>
    </row>
    <row r="380" spans="2:14" x14ac:dyDescent="0.25">
      <c r="K380" s="11" t="s">
        <v>32</v>
      </c>
      <c r="L380" t="s">
        <v>54</v>
      </c>
    </row>
    <row r="381" spans="2:14" x14ac:dyDescent="0.25">
      <c r="K381" s="11" t="s">
        <v>32</v>
      </c>
      <c r="L381" t="s">
        <v>66</v>
      </c>
    </row>
    <row r="382" spans="2:14" x14ac:dyDescent="0.25">
      <c r="K382" s="11" t="s">
        <v>32</v>
      </c>
      <c r="L382" t="s">
        <v>163</v>
      </c>
      <c r="M382" s="6">
        <v>240</v>
      </c>
      <c r="N382" s="37">
        <v>7.3</v>
      </c>
    </row>
    <row r="383" spans="2:14" x14ac:dyDescent="0.25">
      <c r="K383" s="11" t="s">
        <v>32</v>
      </c>
      <c r="L383" t="s">
        <v>166</v>
      </c>
      <c r="M383" s="6">
        <v>6</v>
      </c>
      <c r="N383" s="37">
        <v>0.8</v>
      </c>
    </row>
    <row r="384" spans="2:14" x14ac:dyDescent="0.25">
      <c r="K384" s="11" t="s">
        <v>32</v>
      </c>
      <c r="L384" t="s">
        <v>165</v>
      </c>
      <c r="M384" s="6" t="s">
        <v>283</v>
      </c>
      <c r="N384" s="37">
        <v>1.9</v>
      </c>
    </row>
    <row r="385" spans="1:14" x14ac:dyDescent="0.25">
      <c r="K385" s="11" t="s">
        <v>32</v>
      </c>
      <c r="L385" t="s">
        <v>90</v>
      </c>
      <c r="M385" s="6" t="s">
        <v>284</v>
      </c>
      <c r="N385" s="37">
        <v>2.2999999999999998</v>
      </c>
    </row>
    <row r="386" spans="1:14" x14ac:dyDescent="0.25">
      <c r="K386" s="11" t="s">
        <v>32</v>
      </c>
      <c r="L386" t="s">
        <v>7</v>
      </c>
      <c r="M386" s="6">
        <v>8</v>
      </c>
      <c r="N386" s="37">
        <v>0.5</v>
      </c>
    </row>
    <row r="387" spans="1:14" x14ac:dyDescent="0.25">
      <c r="K387" s="11" t="s">
        <v>32</v>
      </c>
      <c r="L387" t="s">
        <v>44</v>
      </c>
      <c r="M387" s="6">
        <v>13</v>
      </c>
      <c r="N387" s="37">
        <v>1.1000000000000001</v>
      </c>
    </row>
    <row r="388" spans="1:14" x14ac:dyDescent="0.25">
      <c r="K388"/>
      <c r="N388" s="6"/>
    </row>
    <row r="389" spans="1:14" x14ac:dyDescent="0.25">
      <c r="K389"/>
      <c r="L389" t="s">
        <v>138</v>
      </c>
      <c r="N389" s="6"/>
    </row>
    <row r="390" spans="1:14" x14ac:dyDescent="0.25">
      <c r="K390"/>
      <c r="L390" t="s">
        <v>139</v>
      </c>
      <c r="M390" s="6">
        <v>12</v>
      </c>
      <c r="N390" s="6"/>
    </row>
    <row r="391" spans="1:14" x14ac:dyDescent="0.25">
      <c r="K391"/>
      <c r="N391" s="6"/>
    </row>
    <row r="392" spans="1:14" x14ac:dyDescent="0.25">
      <c r="A392" s="13" t="s">
        <v>168</v>
      </c>
      <c r="B392" s="13">
        <v>60</v>
      </c>
      <c r="C392" s="13">
        <v>125</v>
      </c>
      <c r="D392" s="13">
        <v>80</v>
      </c>
      <c r="E392" s="13">
        <v>15</v>
      </c>
      <c r="F392" s="13">
        <v>130</v>
      </c>
      <c r="G392" s="13">
        <v>40</v>
      </c>
      <c r="H392" s="13">
        <v>15</v>
      </c>
      <c r="I392" s="13">
        <v>60</v>
      </c>
      <c r="J392" s="13"/>
      <c r="K392" s="14"/>
      <c r="L392" s="13"/>
      <c r="M392" s="15"/>
      <c r="N392" s="36"/>
    </row>
    <row r="393" spans="1:14" x14ac:dyDescent="0.25">
      <c r="A393" t="s">
        <v>95</v>
      </c>
      <c r="K393" s="9" t="s">
        <v>30</v>
      </c>
      <c r="L393" t="s">
        <v>73</v>
      </c>
    </row>
    <row r="394" spans="1:14" x14ac:dyDescent="0.25">
      <c r="C394" s="1" t="s">
        <v>10</v>
      </c>
      <c r="K394" s="9" t="s">
        <v>30</v>
      </c>
      <c r="L394" t="s">
        <v>177</v>
      </c>
      <c r="M394" s="3">
        <v>420</v>
      </c>
      <c r="N394" s="3">
        <v>4.7</v>
      </c>
    </row>
    <row r="395" spans="1:14" x14ac:dyDescent="0.25">
      <c r="C395" s="17" t="s">
        <v>2</v>
      </c>
      <c r="D395" s="17" t="s">
        <v>3</v>
      </c>
      <c r="E395" s="17" t="s">
        <v>36</v>
      </c>
      <c r="F395" s="17" t="s">
        <v>35</v>
      </c>
      <c r="G395" s="17" t="s">
        <v>37</v>
      </c>
      <c r="H395" s="17" t="s">
        <v>6</v>
      </c>
      <c r="K395" s="9" t="s">
        <v>30</v>
      </c>
      <c r="L395" t="s">
        <v>169</v>
      </c>
    </row>
    <row r="396" spans="1:14" x14ac:dyDescent="0.25">
      <c r="B396" s="9" t="s">
        <v>30</v>
      </c>
      <c r="C396">
        <v>26</v>
      </c>
      <c r="D396">
        <v>28</v>
      </c>
      <c r="E396">
        <v>19</v>
      </c>
      <c r="F396">
        <v>18</v>
      </c>
      <c r="G396">
        <f>SUM(C396:F396)</f>
        <v>91</v>
      </c>
      <c r="H396" s="7">
        <f>SUM(N393:N400)</f>
        <v>18.000000000000004</v>
      </c>
      <c r="K396" s="9" t="s">
        <v>30</v>
      </c>
      <c r="L396" t="s">
        <v>65</v>
      </c>
    </row>
    <row r="397" spans="1:14" x14ac:dyDescent="0.25">
      <c r="K397" s="9" t="s">
        <v>30</v>
      </c>
      <c r="L397" t="s">
        <v>285</v>
      </c>
      <c r="M397" s="6">
        <v>26</v>
      </c>
      <c r="N397" s="37">
        <v>2.8</v>
      </c>
    </row>
    <row r="398" spans="1:14" x14ac:dyDescent="0.25">
      <c r="H398" s="7"/>
      <c r="K398" s="9" t="s">
        <v>30</v>
      </c>
      <c r="L398" t="s">
        <v>172</v>
      </c>
      <c r="M398" s="6" t="s">
        <v>269</v>
      </c>
      <c r="N398" s="37">
        <v>8.8000000000000007</v>
      </c>
    </row>
    <row r="399" spans="1:14" x14ac:dyDescent="0.25">
      <c r="H399" s="7"/>
      <c r="K399" s="9" t="s">
        <v>30</v>
      </c>
      <c r="L399" t="s">
        <v>241</v>
      </c>
      <c r="M399" s="6">
        <v>14</v>
      </c>
      <c r="N399" s="37">
        <v>0.6</v>
      </c>
    </row>
    <row r="400" spans="1:14" x14ac:dyDescent="0.25">
      <c r="C400" t="s">
        <v>212</v>
      </c>
      <c r="E400" s="6">
        <v>19</v>
      </c>
      <c r="F400" s="37">
        <v>1.2</v>
      </c>
      <c r="K400" s="9" t="s">
        <v>30</v>
      </c>
      <c r="L400" t="s">
        <v>44</v>
      </c>
      <c r="M400" s="6">
        <v>13</v>
      </c>
      <c r="N400" s="37">
        <v>1.1000000000000001</v>
      </c>
    </row>
    <row r="401" spans="1:14" x14ac:dyDescent="0.25">
      <c r="C401" t="s">
        <v>144</v>
      </c>
      <c r="E401">
        <v>42</v>
      </c>
      <c r="F401">
        <v>2.6</v>
      </c>
      <c r="K401" s="10" t="s">
        <v>31</v>
      </c>
    </row>
    <row r="402" spans="1:14" x14ac:dyDescent="0.25">
      <c r="C402" t="s">
        <v>286</v>
      </c>
      <c r="E402">
        <v>34</v>
      </c>
      <c r="F402">
        <v>4.0999999999999996</v>
      </c>
      <c r="K402" s="10" t="s">
        <v>31</v>
      </c>
    </row>
    <row r="403" spans="1:14" x14ac:dyDescent="0.25">
      <c r="C403" t="s">
        <v>38</v>
      </c>
      <c r="E403">
        <v>41</v>
      </c>
      <c r="F403">
        <v>1.8</v>
      </c>
      <c r="K403" s="10" t="s">
        <v>31</v>
      </c>
    </row>
    <row r="404" spans="1:14" x14ac:dyDescent="0.25">
      <c r="C404" t="s">
        <v>287</v>
      </c>
      <c r="E404">
        <v>45</v>
      </c>
      <c r="F404">
        <v>3</v>
      </c>
      <c r="K404" s="10" t="s">
        <v>31</v>
      </c>
    </row>
    <row r="405" spans="1:14" x14ac:dyDescent="0.25">
      <c r="K405" s="10" t="s">
        <v>31</v>
      </c>
    </row>
    <row r="406" spans="1:14" x14ac:dyDescent="0.25">
      <c r="K406" s="10" t="s">
        <v>31</v>
      </c>
    </row>
    <row r="407" spans="1:14" x14ac:dyDescent="0.25">
      <c r="K407" s="10" t="s">
        <v>31</v>
      </c>
    </row>
    <row r="408" spans="1:14" x14ac:dyDescent="0.25">
      <c r="K408"/>
      <c r="N408" s="6"/>
    </row>
    <row r="409" spans="1:14" x14ac:dyDescent="0.25">
      <c r="K409"/>
      <c r="L409" t="s">
        <v>146</v>
      </c>
      <c r="N409" s="6"/>
    </row>
    <row r="410" spans="1:14" x14ac:dyDescent="0.25">
      <c r="K410"/>
      <c r="L410" t="s">
        <v>289</v>
      </c>
      <c r="M410" s="6">
        <v>38</v>
      </c>
      <c r="N410" s="6"/>
    </row>
    <row r="411" spans="1:14" x14ac:dyDescent="0.25">
      <c r="K411"/>
      <c r="N411" s="6"/>
    </row>
    <row r="412" spans="1:14" x14ac:dyDescent="0.25">
      <c r="A412" s="13" t="s">
        <v>170</v>
      </c>
      <c r="B412" s="13">
        <v>80</v>
      </c>
      <c r="C412" s="13">
        <v>160</v>
      </c>
      <c r="D412" s="13">
        <v>120</v>
      </c>
      <c r="E412" s="13">
        <v>30</v>
      </c>
      <c r="F412" s="13">
        <v>150</v>
      </c>
      <c r="G412" s="13">
        <v>50</v>
      </c>
      <c r="H412" s="13">
        <v>20</v>
      </c>
      <c r="I412" s="13">
        <v>80</v>
      </c>
      <c r="J412" s="13"/>
      <c r="K412" s="14"/>
      <c r="L412" s="13"/>
      <c r="M412" s="13"/>
      <c r="N412" s="13"/>
    </row>
    <row r="413" spans="1:14" x14ac:dyDescent="0.25">
      <c r="A413" t="s">
        <v>94</v>
      </c>
      <c r="K413" s="9" t="s">
        <v>30</v>
      </c>
      <c r="L413" t="s">
        <v>73</v>
      </c>
      <c r="N413" s="6"/>
    </row>
    <row r="414" spans="1:14" x14ac:dyDescent="0.25">
      <c r="C414" s="1" t="s">
        <v>10</v>
      </c>
      <c r="K414" s="9" t="s">
        <v>30</v>
      </c>
      <c r="L414" t="s">
        <v>142</v>
      </c>
      <c r="M414" s="6">
        <v>370</v>
      </c>
      <c r="N414" s="37">
        <v>7.3</v>
      </c>
    </row>
    <row r="415" spans="1:14" x14ac:dyDescent="0.25">
      <c r="C415" s="17" t="s">
        <v>2</v>
      </c>
      <c r="D415" s="17" t="s">
        <v>3</v>
      </c>
      <c r="E415" s="17" t="s">
        <v>36</v>
      </c>
      <c r="F415" s="17" t="s">
        <v>35</v>
      </c>
      <c r="G415" s="17" t="s">
        <v>37</v>
      </c>
      <c r="H415" s="17" t="s">
        <v>6</v>
      </c>
      <c r="K415" s="9" t="s">
        <v>30</v>
      </c>
      <c r="L415" t="s">
        <v>169</v>
      </c>
      <c r="N415" s="6"/>
    </row>
    <row r="416" spans="1:14" x14ac:dyDescent="0.25">
      <c r="B416" s="9" t="s">
        <v>30</v>
      </c>
      <c r="C416">
        <v>36</v>
      </c>
      <c r="D416">
        <f>28+16</f>
        <v>44</v>
      </c>
      <c r="E416">
        <v>28</v>
      </c>
      <c r="F416">
        <f>4+6+20</f>
        <v>30</v>
      </c>
      <c r="G416">
        <f>SUM(C416:F416)</f>
        <v>138</v>
      </c>
      <c r="H416" s="7">
        <f>SUM(N413:N421)</f>
        <v>27.8</v>
      </c>
      <c r="K416" s="9" t="s">
        <v>30</v>
      </c>
      <c r="L416" t="s">
        <v>171</v>
      </c>
      <c r="N416" s="6"/>
    </row>
    <row r="417" spans="1:14" x14ac:dyDescent="0.25">
      <c r="K417" s="9" t="s">
        <v>30</v>
      </c>
      <c r="L417" t="s">
        <v>291</v>
      </c>
      <c r="M417" s="6">
        <v>36</v>
      </c>
      <c r="N417" s="6">
        <v>2.4</v>
      </c>
    </row>
    <row r="418" spans="1:14" x14ac:dyDescent="0.25">
      <c r="C418" s="7">
        <f>C416</f>
        <v>36</v>
      </c>
      <c r="D418" s="7">
        <f t="shared" ref="D418:H418" si="25">D416</f>
        <v>44</v>
      </c>
      <c r="E418" s="7">
        <f t="shared" si="25"/>
        <v>28</v>
      </c>
      <c r="F418" s="7">
        <f t="shared" si="25"/>
        <v>30</v>
      </c>
      <c r="G418" s="7">
        <f t="shared" si="25"/>
        <v>138</v>
      </c>
      <c r="H418" s="7">
        <f t="shared" si="25"/>
        <v>27.8</v>
      </c>
      <c r="K418" s="9" t="s">
        <v>30</v>
      </c>
      <c r="L418" t="s">
        <v>172</v>
      </c>
      <c r="M418" s="6" t="s">
        <v>269</v>
      </c>
      <c r="N418" s="37">
        <v>8.8000000000000007</v>
      </c>
    </row>
    <row r="419" spans="1:14" x14ac:dyDescent="0.25">
      <c r="K419" s="9" t="s">
        <v>30</v>
      </c>
      <c r="L419" t="s">
        <v>75</v>
      </c>
      <c r="M419" s="6" t="s">
        <v>259</v>
      </c>
      <c r="N419" s="6">
        <v>5</v>
      </c>
    </row>
    <row r="420" spans="1:14" x14ac:dyDescent="0.25">
      <c r="K420" s="9" t="s">
        <v>30</v>
      </c>
      <c r="L420" s="19" t="s">
        <v>290</v>
      </c>
      <c r="M420" s="6">
        <v>22</v>
      </c>
      <c r="N420" s="6">
        <v>1.6</v>
      </c>
    </row>
    <row r="421" spans="1:14" x14ac:dyDescent="0.25">
      <c r="K421" s="9" t="s">
        <v>30</v>
      </c>
      <c r="L421" t="s">
        <v>77</v>
      </c>
      <c r="M421" s="6">
        <v>22</v>
      </c>
      <c r="N421" s="37">
        <v>2.7</v>
      </c>
    </row>
    <row r="422" spans="1:14" x14ac:dyDescent="0.25">
      <c r="K422"/>
      <c r="N422" s="6"/>
    </row>
    <row r="423" spans="1:14" x14ac:dyDescent="0.25">
      <c r="K423"/>
      <c r="L423" t="s">
        <v>146</v>
      </c>
      <c r="N423" s="6"/>
    </row>
    <row r="424" spans="1:14" x14ac:dyDescent="0.25">
      <c r="K424"/>
      <c r="L424" t="s">
        <v>140</v>
      </c>
      <c r="M424" s="6">
        <v>58</v>
      </c>
      <c r="N424" s="6"/>
    </row>
    <row r="425" spans="1:14" x14ac:dyDescent="0.25">
      <c r="K425"/>
      <c r="N425" s="6"/>
    </row>
    <row r="426" spans="1:14" x14ac:dyDescent="0.25">
      <c r="A426" s="13" t="s">
        <v>174</v>
      </c>
      <c r="B426" s="13">
        <v>90</v>
      </c>
      <c r="C426" s="13">
        <v>180</v>
      </c>
      <c r="D426" s="13">
        <v>170</v>
      </c>
      <c r="E426" s="13">
        <v>40</v>
      </c>
      <c r="F426" s="13">
        <v>200</v>
      </c>
      <c r="G426" s="13">
        <v>60</v>
      </c>
      <c r="H426" s="13">
        <v>25</v>
      </c>
      <c r="I426" s="13">
        <v>130</v>
      </c>
      <c r="J426" s="13"/>
      <c r="K426" s="14"/>
      <c r="L426" s="13"/>
      <c r="M426" s="13"/>
      <c r="N426" s="13"/>
    </row>
    <row r="427" spans="1:14" x14ac:dyDescent="0.25">
      <c r="A427" t="s">
        <v>175</v>
      </c>
      <c r="K427" s="9" t="s">
        <v>30</v>
      </c>
      <c r="L427" t="s">
        <v>176</v>
      </c>
      <c r="N427" s="6"/>
    </row>
    <row r="428" spans="1:14" x14ac:dyDescent="0.25">
      <c r="C428" s="1" t="s">
        <v>10</v>
      </c>
      <c r="K428" s="9" t="s">
        <v>30</v>
      </c>
      <c r="L428" t="s">
        <v>142</v>
      </c>
      <c r="M428" s="6">
        <v>370</v>
      </c>
      <c r="N428" s="37">
        <v>7.3</v>
      </c>
    </row>
    <row r="429" spans="1:14" x14ac:dyDescent="0.25">
      <c r="C429" s="17" t="s">
        <v>2</v>
      </c>
      <c r="D429" s="17" t="s">
        <v>3</v>
      </c>
      <c r="E429" s="17" t="s">
        <v>36</v>
      </c>
      <c r="F429" s="17" t="s">
        <v>35</v>
      </c>
      <c r="G429" s="17" t="s">
        <v>37</v>
      </c>
      <c r="H429" s="17" t="s">
        <v>6</v>
      </c>
      <c r="K429" s="9" t="s">
        <v>30</v>
      </c>
      <c r="L429" t="s">
        <v>169</v>
      </c>
      <c r="N429" s="6"/>
    </row>
    <row r="430" spans="1:14" x14ac:dyDescent="0.25">
      <c r="B430" s="9" t="s">
        <v>30</v>
      </c>
      <c r="C430">
        <v>45</v>
      </c>
      <c r="D430">
        <f>48+18</f>
        <v>66</v>
      </c>
      <c r="E430">
        <f>18+22</f>
        <v>40</v>
      </c>
      <c r="F430">
        <f>16+4+20</f>
        <v>40</v>
      </c>
      <c r="G430">
        <f>SUM(C430:F430)</f>
        <v>191</v>
      </c>
      <c r="H430" s="7">
        <f>SUM(N427:N435)</f>
        <v>32.1</v>
      </c>
      <c r="K430" s="9" t="s">
        <v>30</v>
      </c>
      <c r="L430" t="s">
        <v>72</v>
      </c>
      <c r="N430" s="6"/>
    </row>
    <row r="431" spans="1:14" x14ac:dyDescent="0.25">
      <c r="K431" s="9" t="s">
        <v>30</v>
      </c>
      <c r="L431" t="s">
        <v>178</v>
      </c>
      <c r="M431" s="6">
        <v>44</v>
      </c>
      <c r="N431" s="6">
        <v>3.9</v>
      </c>
    </row>
    <row r="432" spans="1:14" x14ac:dyDescent="0.25">
      <c r="C432" s="7">
        <f>C430</f>
        <v>45</v>
      </c>
      <c r="D432" s="7">
        <f t="shared" ref="D432:H432" si="26">D430</f>
        <v>66</v>
      </c>
      <c r="E432" s="7">
        <f t="shared" si="26"/>
        <v>40</v>
      </c>
      <c r="F432" s="7">
        <f t="shared" si="26"/>
        <v>40</v>
      </c>
      <c r="G432" s="7">
        <f t="shared" si="26"/>
        <v>191</v>
      </c>
      <c r="H432" s="7">
        <f t="shared" si="26"/>
        <v>32.1</v>
      </c>
      <c r="K432" s="9" t="s">
        <v>30</v>
      </c>
      <c r="L432" t="s">
        <v>147</v>
      </c>
      <c r="M432" s="6" t="s">
        <v>281</v>
      </c>
      <c r="N432" s="37">
        <v>14.4</v>
      </c>
    </row>
    <row r="433" spans="3:14" x14ac:dyDescent="0.25">
      <c r="K433" s="9" t="s">
        <v>30</v>
      </c>
      <c r="L433" t="s">
        <v>173</v>
      </c>
      <c r="M433" s="6" t="s">
        <v>288</v>
      </c>
      <c r="N433" s="6">
        <v>2.2000000000000002</v>
      </c>
    </row>
    <row r="434" spans="3:14" x14ac:dyDescent="0.25">
      <c r="K434" s="9" t="s">
        <v>30</v>
      </c>
      <c r="L434" s="19" t="s">
        <v>290</v>
      </c>
      <c r="M434" s="6">
        <v>22</v>
      </c>
      <c r="N434" s="6">
        <v>1.6</v>
      </c>
    </row>
    <row r="435" spans="3:14" x14ac:dyDescent="0.25">
      <c r="C435" t="s">
        <v>220</v>
      </c>
      <c r="F435" t="s">
        <v>288</v>
      </c>
      <c r="G435">
        <v>4.4000000000000004</v>
      </c>
      <c r="K435" s="9" t="s">
        <v>30</v>
      </c>
      <c r="L435" t="s">
        <v>77</v>
      </c>
      <c r="M435" s="6">
        <v>22</v>
      </c>
      <c r="N435" s="37">
        <v>2.7</v>
      </c>
    </row>
    <row r="436" spans="3:14" x14ac:dyDescent="0.25">
      <c r="K436"/>
    </row>
    <row r="437" spans="3:14" x14ac:dyDescent="0.25">
      <c r="K437"/>
      <c r="L437" t="s">
        <v>146</v>
      </c>
    </row>
    <row r="438" spans="3:14" x14ac:dyDescent="0.25">
      <c r="K438"/>
      <c r="L438" t="s">
        <v>140</v>
      </c>
      <c r="M438" s="6">
        <v>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ACE6A-5B2B-5B4A-A39B-E7893AFA8520}">
  <dimension ref="B2:W43"/>
  <sheetViews>
    <sheetView workbookViewId="0">
      <selection activeCell="H30" sqref="H30"/>
    </sheetView>
  </sheetViews>
  <sheetFormatPr defaultColWidth="11" defaultRowHeight="15.75" x14ac:dyDescent="0.25"/>
  <cols>
    <col min="2" max="2" width="15.875" bestFit="1" customWidth="1"/>
    <col min="3" max="8" width="10.875" style="7"/>
    <col min="9" max="9" width="2.625" customWidth="1"/>
    <col min="10" max="10" width="15.875" bestFit="1" customWidth="1"/>
    <col min="17" max="17" width="1.875" customWidth="1"/>
  </cols>
  <sheetData>
    <row r="2" spans="2:23" x14ac:dyDescent="0.25">
      <c r="C2" s="41" t="s">
        <v>117</v>
      </c>
      <c r="D2" s="41"/>
      <c r="E2" s="41"/>
      <c r="F2" s="41"/>
      <c r="G2" s="41"/>
      <c r="H2" s="41"/>
      <c r="K2" s="41" t="s">
        <v>118</v>
      </c>
      <c r="L2" s="41"/>
      <c r="M2" s="41"/>
      <c r="N2" s="41"/>
      <c r="O2" s="41"/>
      <c r="P2" s="41"/>
    </row>
    <row r="3" spans="2:23" x14ac:dyDescent="0.25">
      <c r="B3" s="23" t="s">
        <v>99</v>
      </c>
      <c r="C3" s="24">
        <v>0</v>
      </c>
      <c r="D3" s="24">
        <v>4.75</v>
      </c>
      <c r="E3" s="24">
        <v>13.75</v>
      </c>
      <c r="F3" s="24">
        <v>7</v>
      </c>
      <c r="G3" s="24">
        <v>25.5</v>
      </c>
      <c r="H3" s="24">
        <v>2.5250000000000004</v>
      </c>
      <c r="I3" s="19"/>
      <c r="J3" s="23" t="s">
        <v>99</v>
      </c>
      <c r="K3" s="24">
        <v>2</v>
      </c>
      <c r="L3" s="24">
        <v>2.8</v>
      </c>
      <c r="M3" s="24">
        <v>14.2</v>
      </c>
      <c r="N3" s="24">
        <v>1.6</v>
      </c>
      <c r="O3" s="24">
        <v>20.6</v>
      </c>
      <c r="P3" s="24">
        <v>2.06</v>
      </c>
    </row>
    <row r="4" spans="2:23" x14ac:dyDescent="0.25">
      <c r="B4" s="19"/>
      <c r="C4" s="22"/>
      <c r="D4" s="22"/>
      <c r="E4" s="22"/>
      <c r="F4" s="22"/>
      <c r="G4" s="22"/>
      <c r="H4" s="22"/>
      <c r="I4" s="19"/>
      <c r="J4" s="19"/>
    </row>
    <row r="5" spans="2:23" x14ac:dyDescent="0.25">
      <c r="B5" s="25" t="s">
        <v>100</v>
      </c>
      <c r="C5" s="24">
        <v>14.333333333333334</v>
      </c>
      <c r="D5" s="24">
        <v>10.333333333333334</v>
      </c>
      <c r="E5" s="24">
        <v>16.333333333333332</v>
      </c>
      <c r="F5" s="24">
        <v>7.666666666666667</v>
      </c>
      <c r="G5" s="24">
        <v>48.666666666666664</v>
      </c>
      <c r="H5" s="24">
        <v>7.6000000000000005</v>
      </c>
      <c r="I5" s="19"/>
      <c r="J5" s="25" t="s">
        <v>100</v>
      </c>
      <c r="K5" s="24">
        <v>2</v>
      </c>
      <c r="L5" s="24">
        <v>4.8</v>
      </c>
      <c r="M5" s="24">
        <v>14.2</v>
      </c>
      <c r="N5" s="24">
        <v>7.8</v>
      </c>
      <c r="O5" s="24">
        <v>28.8</v>
      </c>
      <c r="P5" s="24">
        <v>5.4</v>
      </c>
      <c r="R5" s="39">
        <v>15.333333333333334</v>
      </c>
      <c r="S5" s="39">
        <v>4</v>
      </c>
      <c r="T5" s="39">
        <v>16</v>
      </c>
      <c r="U5" s="39">
        <v>9</v>
      </c>
      <c r="V5" s="39">
        <v>44.333333333333336</v>
      </c>
      <c r="W5" s="39">
        <v>11.133333333333333</v>
      </c>
    </row>
    <row r="6" spans="2:23" x14ac:dyDescent="0.25">
      <c r="B6" s="25" t="s">
        <v>101</v>
      </c>
      <c r="C6" s="24">
        <v>24.25</v>
      </c>
      <c r="D6" s="24">
        <v>22.75</v>
      </c>
      <c r="E6" s="24">
        <v>22</v>
      </c>
      <c r="F6" s="24">
        <v>12.75</v>
      </c>
      <c r="G6" s="24">
        <v>81.75</v>
      </c>
      <c r="H6" s="24">
        <v>8.4249999999999989</v>
      </c>
      <c r="I6" s="19"/>
      <c r="J6" s="25" t="s">
        <v>101</v>
      </c>
      <c r="K6" s="24">
        <v>17.333333333333332</v>
      </c>
      <c r="L6" s="24">
        <v>14</v>
      </c>
      <c r="M6" s="24">
        <v>17</v>
      </c>
      <c r="N6" s="24">
        <v>10</v>
      </c>
      <c r="O6" s="24">
        <v>58.333333333333336</v>
      </c>
      <c r="P6" s="24">
        <v>6.4666666666666659</v>
      </c>
    </row>
    <row r="7" spans="2:23" x14ac:dyDescent="0.25">
      <c r="B7" s="25" t="s">
        <v>102</v>
      </c>
      <c r="C7" s="24">
        <v>30.75</v>
      </c>
      <c r="D7" s="24">
        <v>46.25</v>
      </c>
      <c r="E7" s="24">
        <v>22</v>
      </c>
      <c r="F7" s="24">
        <v>17.5</v>
      </c>
      <c r="G7" s="24">
        <v>116.5</v>
      </c>
      <c r="H7" s="24">
        <v>18.825000000000003</v>
      </c>
      <c r="I7" s="19"/>
      <c r="J7" s="25" t="s">
        <v>102</v>
      </c>
      <c r="K7" s="24">
        <v>25.333333333333332</v>
      </c>
      <c r="L7" s="24">
        <v>34.666666666666664</v>
      </c>
      <c r="M7" s="24">
        <v>25</v>
      </c>
      <c r="N7" s="24">
        <v>20.333333333333332</v>
      </c>
      <c r="O7" s="24">
        <v>105.33333333333333</v>
      </c>
      <c r="P7" s="24">
        <v>16.666666666666668</v>
      </c>
    </row>
    <row r="8" spans="2:23" x14ac:dyDescent="0.25">
      <c r="B8" s="25" t="s">
        <v>103</v>
      </c>
      <c r="C8" s="24">
        <v>48</v>
      </c>
      <c r="D8" s="24">
        <v>49</v>
      </c>
      <c r="E8" s="24">
        <v>31</v>
      </c>
      <c r="F8" s="24">
        <v>21</v>
      </c>
      <c r="G8" s="24">
        <v>149</v>
      </c>
      <c r="H8" s="24">
        <v>21.575000000000003</v>
      </c>
      <c r="I8" s="19"/>
      <c r="J8" s="25" t="s">
        <v>103</v>
      </c>
      <c r="K8" s="24">
        <v>28.666666666666668</v>
      </c>
      <c r="L8" s="24">
        <v>56</v>
      </c>
      <c r="M8" s="24">
        <v>28</v>
      </c>
      <c r="N8" s="24">
        <v>40</v>
      </c>
      <c r="O8" s="24">
        <v>152.66666666666666</v>
      </c>
      <c r="P8" s="24">
        <v>24.599999999999998</v>
      </c>
    </row>
    <row r="9" spans="2:23" x14ac:dyDescent="0.25">
      <c r="B9" s="19"/>
      <c r="C9" s="22"/>
      <c r="D9" s="22"/>
      <c r="E9" s="22"/>
      <c r="F9" s="22"/>
      <c r="G9" s="22"/>
      <c r="H9" s="22"/>
      <c r="I9" s="19"/>
      <c r="J9" s="19"/>
      <c r="K9" s="22"/>
      <c r="L9" s="22"/>
      <c r="M9" s="22"/>
      <c r="N9" s="22"/>
      <c r="O9" s="22"/>
      <c r="P9" s="22"/>
    </row>
    <row r="10" spans="2:23" x14ac:dyDescent="0.25">
      <c r="B10" s="28" t="s">
        <v>109</v>
      </c>
      <c r="C10" s="24"/>
      <c r="D10" s="24"/>
      <c r="E10" s="24"/>
      <c r="F10" s="24"/>
      <c r="G10" s="24"/>
      <c r="H10" s="24"/>
      <c r="I10" s="19"/>
      <c r="J10" s="28" t="s">
        <v>109</v>
      </c>
      <c r="K10" s="24"/>
      <c r="L10" s="24"/>
      <c r="M10" s="24"/>
      <c r="N10" s="24"/>
      <c r="O10" s="24"/>
      <c r="P10" s="24"/>
    </row>
    <row r="11" spans="2:23" x14ac:dyDescent="0.25">
      <c r="B11" s="28" t="s">
        <v>104</v>
      </c>
      <c r="C11" s="24">
        <v>24.333333333333332</v>
      </c>
      <c r="D11" s="24">
        <v>20</v>
      </c>
      <c r="E11" s="24">
        <v>22</v>
      </c>
      <c r="F11" s="24">
        <v>14</v>
      </c>
      <c r="G11" s="24">
        <v>80.333333333333329</v>
      </c>
      <c r="H11" s="24">
        <v>8</v>
      </c>
      <c r="I11" s="19"/>
      <c r="J11" s="28" t="s">
        <v>104</v>
      </c>
      <c r="K11" s="24">
        <v>8</v>
      </c>
      <c r="L11" s="24">
        <v>12</v>
      </c>
      <c r="M11" s="24">
        <v>16</v>
      </c>
      <c r="N11" s="24">
        <v>7</v>
      </c>
      <c r="O11" s="24">
        <v>43</v>
      </c>
      <c r="P11" s="24">
        <v>7.5</v>
      </c>
    </row>
    <row r="12" spans="2:23" x14ac:dyDescent="0.25">
      <c r="B12" s="28" t="s">
        <v>107</v>
      </c>
      <c r="C12" s="24">
        <v>30</v>
      </c>
      <c r="D12" s="24">
        <v>30</v>
      </c>
      <c r="E12" s="24">
        <v>21</v>
      </c>
      <c r="F12" s="24">
        <v>14</v>
      </c>
      <c r="G12" s="24">
        <v>95</v>
      </c>
      <c r="H12" s="24">
        <v>21.400000000000002</v>
      </c>
      <c r="I12" s="19"/>
      <c r="J12" s="28" t="s">
        <v>107</v>
      </c>
      <c r="K12" s="24"/>
      <c r="L12" s="24"/>
      <c r="M12" s="24"/>
      <c r="N12" s="24"/>
      <c r="O12" s="24"/>
      <c r="P12" s="24"/>
    </row>
    <row r="13" spans="2:23" x14ac:dyDescent="0.25">
      <c r="B13" s="28" t="s">
        <v>108</v>
      </c>
      <c r="C13" s="24">
        <v>38</v>
      </c>
      <c r="D13" s="24">
        <v>51</v>
      </c>
      <c r="E13" s="24">
        <v>29</v>
      </c>
      <c r="F13" s="24">
        <v>20</v>
      </c>
      <c r="G13" s="24">
        <v>138</v>
      </c>
      <c r="H13" s="24">
        <v>16.399999999999999</v>
      </c>
      <c r="I13" s="19"/>
      <c r="J13" s="28" t="s">
        <v>108</v>
      </c>
      <c r="K13" s="24"/>
      <c r="L13" s="24"/>
      <c r="M13" s="24"/>
      <c r="N13" s="24"/>
      <c r="O13" s="24"/>
      <c r="P13" s="24"/>
    </row>
    <row r="14" spans="2:23" x14ac:dyDescent="0.25">
      <c r="B14" s="19"/>
      <c r="C14" s="22"/>
      <c r="D14" s="22"/>
      <c r="E14" s="22"/>
      <c r="F14" s="22"/>
      <c r="G14" s="22"/>
      <c r="H14" s="22"/>
      <c r="I14" s="19"/>
      <c r="J14" s="19"/>
      <c r="K14" s="22"/>
      <c r="L14" s="22"/>
      <c r="M14" s="22"/>
      <c r="N14" s="22"/>
      <c r="O14" s="22"/>
      <c r="P14" s="22"/>
    </row>
    <row r="15" spans="2:23" x14ac:dyDescent="0.25">
      <c r="B15" s="29" t="s">
        <v>113</v>
      </c>
      <c r="C15" s="24"/>
      <c r="D15" s="24"/>
      <c r="E15" s="24"/>
      <c r="F15" s="24"/>
      <c r="G15" s="24"/>
      <c r="H15" s="24"/>
      <c r="I15" s="19"/>
      <c r="J15" s="29" t="s">
        <v>113</v>
      </c>
      <c r="K15" s="24"/>
      <c r="L15" s="24"/>
      <c r="M15" s="24"/>
      <c r="N15" s="24"/>
      <c r="O15" s="24"/>
      <c r="P15" s="24"/>
    </row>
    <row r="16" spans="2:23" x14ac:dyDescent="0.25">
      <c r="B16" s="29" t="s">
        <v>114</v>
      </c>
      <c r="C16" s="24"/>
      <c r="D16" s="24"/>
      <c r="E16" s="24"/>
      <c r="F16" s="24"/>
      <c r="G16" s="24"/>
      <c r="H16" s="24"/>
      <c r="I16" s="19"/>
      <c r="J16" s="29" t="s">
        <v>114</v>
      </c>
      <c r="K16" s="24"/>
      <c r="L16" s="24"/>
      <c r="M16" s="24"/>
      <c r="N16" s="24"/>
      <c r="O16" s="24"/>
      <c r="P16" s="24"/>
    </row>
    <row r="17" spans="2:16" x14ac:dyDescent="0.25">
      <c r="B17" s="29" t="s">
        <v>115</v>
      </c>
      <c r="C17" s="24"/>
      <c r="D17" s="24"/>
      <c r="E17" s="24"/>
      <c r="F17" s="24"/>
      <c r="G17" s="24"/>
      <c r="H17" s="24"/>
      <c r="I17" s="19"/>
      <c r="J17" s="29" t="s">
        <v>115</v>
      </c>
      <c r="K17" s="24">
        <v>18.666666666666668</v>
      </c>
      <c r="L17" s="24">
        <v>17.666666666666668</v>
      </c>
      <c r="M17" s="24">
        <v>19.666666666666668</v>
      </c>
      <c r="N17" s="24">
        <v>11</v>
      </c>
      <c r="O17" s="24">
        <v>67</v>
      </c>
      <c r="P17" s="24">
        <v>8.1333333333333329</v>
      </c>
    </row>
    <row r="18" spans="2:16" x14ac:dyDescent="0.25">
      <c r="B18" s="29" t="s">
        <v>116</v>
      </c>
      <c r="C18" s="24"/>
      <c r="D18" s="24"/>
      <c r="E18" s="24"/>
      <c r="F18" s="24"/>
      <c r="G18" s="24"/>
      <c r="H18" s="24"/>
      <c r="I18" s="19"/>
      <c r="J18" s="29" t="s">
        <v>116</v>
      </c>
      <c r="K18" s="24">
        <v>28</v>
      </c>
      <c r="L18" s="24">
        <v>34</v>
      </c>
      <c r="M18" s="24">
        <v>28</v>
      </c>
      <c r="N18" s="24">
        <v>32</v>
      </c>
      <c r="O18" s="24">
        <v>122</v>
      </c>
      <c r="P18" s="24">
        <v>13.833333333333334</v>
      </c>
    </row>
    <row r="19" spans="2:16" x14ac:dyDescent="0.25">
      <c r="B19" s="19"/>
      <c r="C19" s="22"/>
      <c r="D19" s="22"/>
      <c r="E19" s="22"/>
      <c r="F19" s="22"/>
      <c r="G19" s="22"/>
      <c r="H19" s="22"/>
      <c r="I19" s="19"/>
      <c r="J19" s="19"/>
      <c r="K19" s="22"/>
      <c r="L19" s="22"/>
      <c r="M19" s="22"/>
      <c r="N19" s="22"/>
      <c r="O19" s="22"/>
      <c r="P19" s="22"/>
    </row>
    <row r="20" spans="2:16" x14ac:dyDescent="0.25">
      <c r="B20" s="26" t="s">
        <v>110</v>
      </c>
      <c r="C20" s="24">
        <v>25.333333333333332</v>
      </c>
      <c r="D20" s="24">
        <v>16.333333333333332</v>
      </c>
      <c r="E20" s="24">
        <v>20.333333333333332</v>
      </c>
      <c r="F20" s="24">
        <v>13.666666666666666</v>
      </c>
      <c r="G20" s="24">
        <v>75.666666666666671</v>
      </c>
      <c r="H20" s="24">
        <v>6.333333333333333</v>
      </c>
      <c r="I20" s="19"/>
      <c r="J20" s="26" t="s">
        <v>110</v>
      </c>
      <c r="K20" s="24">
        <v>21</v>
      </c>
      <c r="L20" s="24">
        <v>22</v>
      </c>
      <c r="M20" s="24">
        <v>18</v>
      </c>
      <c r="N20" s="24">
        <v>12</v>
      </c>
      <c r="O20" s="24">
        <v>73</v>
      </c>
      <c r="P20" s="24">
        <v>5.7</v>
      </c>
    </row>
    <row r="21" spans="2:16" x14ac:dyDescent="0.25">
      <c r="B21" s="26" t="s">
        <v>111</v>
      </c>
      <c r="C21" s="24">
        <v>30</v>
      </c>
      <c r="D21" s="24">
        <v>26</v>
      </c>
      <c r="E21" s="24">
        <v>16</v>
      </c>
      <c r="F21" s="24">
        <v>16</v>
      </c>
      <c r="G21" s="24">
        <v>88</v>
      </c>
      <c r="H21" s="24">
        <v>16.100000000000001</v>
      </c>
      <c r="I21" s="19"/>
      <c r="J21" s="26" t="s">
        <v>111</v>
      </c>
      <c r="K21" s="24">
        <v>28</v>
      </c>
      <c r="L21" s="24">
        <v>28</v>
      </c>
      <c r="M21" s="24">
        <v>28</v>
      </c>
      <c r="N21" s="24">
        <v>29</v>
      </c>
      <c r="O21" s="24">
        <v>113</v>
      </c>
      <c r="P21" s="24">
        <v>14.8</v>
      </c>
    </row>
    <row r="22" spans="2:16" x14ac:dyDescent="0.25">
      <c r="B22" s="26" t="s">
        <v>112</v>
      </c>
      <c r="C22" s="24">
        <v>34</v>
      </c>
      <c r="D22" s="24">
        <v>34</v>
      </c>
      <c r="E22" s="24">
        <v>23</v>
      </c>
      <c r="F22" s="24">
        <v>27</v>
      </c>
      <c r="G22" s="24">
        <v>118</v>
      </c>
      <c r="H22" s="24">
        <v>18.2</v>
      </c>
      <c r="I22" s="19"/>
      <c r="J22" s="26" t="s">
        <v>112</v>
      </c>
      <c r="K22" s="24">
        <v>44</v>
      </c>
      <c r="L22" s="24">
        <v>60</v>
      </c>
      <c r="M22" s="24">
        <v>38</v>
      </c>
      <c r="N22" s="24">
        <v>54</v>
      </c>
      <c r="O22" s="24">
        <v>196</v>
      </c>
      <c r="P22" s="24">
        <v>24.6</v>
      </c>
    </row>
    <row r="23" spans="2:16" x14ac:dyDescent="0.25">
      <c r="B23" s="19"/>
      <c r="C23" s="22"/>
      <c r="D23" s="22"/>
      <c r="E23" s="22"/>
      <c r="F23" s="22"/>
      <c r="G23" s="22"/>
      <c r="H23" s="22"/>
      <c r="I23" s="19"/>
      <c r="J23" s="19"/>
      <c r="K23" s="22"/>
      <c r="L23" s="22"/>
      <c r="M23" s="22"/>
      <c r="N23" s="22"/>
      <c r="O23" s="22"/>
      <c r="P23" s="22"/>
    </row>
    <row r="24" spans="2:16" x14ac:dyDescent="0.25">
      <c r="B24" s="27" t="s">
        <v>273</v>
      </c>
      <c r="C24" s="24"/>
      <c r="D24" s="24"/>
      <c r="E24" s="24"/>
      <c r="F24" s="24"/>
      <c r="G24" s="24"/>
      <c r="H24" s="24"/>
      <c r="I24" s="19"/>
      <c r="J24" s="27" t="s">
        <v>273</v>
      </c>
      <c r="K24" s="24"/>
      <c r="L24" s="24"/>
      <c r="M24" s="24"/>
      <c r="N24" s="24"/>
      <c r="O24" s="24"/>
      <c r="P24" s="24"/>
    </row>
    <row r="25" spans="2:16" x14ac:dyDescent="0.25">
      <c r="B25" s="27" t="s">
        <v>274</v>
      </c>
      <c r="C25" s="24"/>
      <c r="D25" s="24"/>
      <c r="E25" s="24"/>
      <c r="F25" s="24"/>
      <c r="G25" s="24"/>
      <c r="H25" s="24"/>
      <c r="I25" s="19"/>
      <c r="J25" s="27" t="s">
        <v>274</v>
      </c>
      <c r="K25" s="38">
        <v>20</v>
      </c>
      <c r="L25" s="38">
        <v>22</v>
      </c>
      <c r="M25" s="38">
        <v>17</v>
      </c>
      <c r="N25" s="38">
        <v>12</v>
      </c>
      <c r="O25" s="38">
        <v>71</v>
      </c>
      <c r="P25" s="38">
        <v>13.000000000000002</v>
      </c>
    </row>
    <row r="26" spans="2:16" x14ac:dyDescent="0.25">
      <c r="B26" s="27" t="s">
        <v>105</v>
      </c>
      <c r="C26" s="24">
        <v>24</v>
      </c>
      <c r="D26" s="24">
        <v>29.333333333333332</v>
      </c>
      <c r="E26" s="24">
        <v>22</v>
      </c>
      <c r="F26" s="24">
        <v>18</v>
      </c>
      <c r="G26" s="24">
        <v>93.333333333333329</v>
      </c>
      <c r="H26" s="24">
        <v>11.033333333333333</v>
      </c>
      <c r="I26" s="19"/>
      <c r="J26" s="27" t="s">
        <v>105</v>
      </c>
      <c r="K26" s="24"/>
      <c r="L26" s="24"/>
      <c r="M26" s="24"/>
      <c r="N26" s="24"/>
      <c r="O26" s="24"/>
      <c r="P26" s="24"/>
    </row>
    <row r="27" spans="2:16" x14ac:dyDescent="0.25">
      <c r="B27" s="27" t="s">
        <v>106</v>
      </c>
      <c r="C27" s="24">
        <v>44.333333333333336</v>
      </c>
      <c r="D27" s="24">
        <v>44.666666666666664</v>
      </c>
      <c r="E27" s="24">
        <v>29</v>
      </c>
      <c r="F27" s="24">
        <v>19</v>
      </c>
      <c r="G27" s="24">
        <v>137</v>
      </c>
      <c r="H27" s="24">
        <v>21.766666666666666</v>
      </c>
      <c r="I27" s="19"/>
      <c r="J27" s="27" t="s">
        <v>106</v>
      </c>
      <c r="K27" s="24"/>
      <c r="L27" s="24"/>
      <c r="M27" s="24"/>
      <c r="N27" s="24"/>
      <c r="O27" s="24"/>
      <c r="P27" s="24"/>
    </row>
    <row r="28" spans="2:16" x14ac:dyDescent="0.25">
      <c r="B28" s="19"/>
      <c r="C28" s="22"/>
      <c r="D28" s="22"/>
      <c r="E28" s="22"/>
      <c r="F28" s="22"/>
      <c r="G28" s="22"/>
      <c r="H28" s="22"/>
      <c r="I28" s="19"/>
      <c r="J28" s="19"/>
    </row>
    <row r="29" spans="2:16" x14ac:dyDescent="0.25">
      <c r="B29" s="40" t="s">
        <v>275</v>
      </c>
      <c r="C29" s="24"/>
      <c r="D29" s="24"/>
      <c r="E29" s="24"/>
      <c r="F29" s="24"/>
      <c r="G29" s="24"/>
      <c r="H29" s="24"/>
      <c r="I29" s="19"/>
      <c r="J29" s="40" t="s">
        <v>275</v>
      </c>
      <c r="K29" s="24"/>
      <c r="L29" s="24"/>
      <c r="M29" s="24"/>
      <c r="N29" s="24"/>
      <c r="O29" s="24"/>
      <c r="P29" s="24"/>
    </row>
    <row r="30" spans="2:16" x14ac:dyDescent="0.25">
      <c r="B30" s="40" t="s">
        <v>276</v>
      </c>
      <c r="C30" s="24"/>
      <c r="D30" s="24"/>
      <c r="E30" s="24"/>
      <c r="F30" s="24"/>
      <c r="G30" s="24"/>
      <c r="H30" s="24"/>
      <c r="I30" s="19"/>
      <c r="J30" s="40" t="s">
        <v>276</v>
      </c>
      <c r="K30" s="38"/>
      <c r="L30" s="38"/>
      <c r="M30" s="38"/>
      <c r="N30" s="38"/>
      <c r="O30" s="38"/>
      <c r="P30" s="38"/>
    </row>
    <row r="31" spans="2:16" x14ac:dyDescent="0.25">
      <c r="B31" s="40" t="s">
        <v>277</v>
      </c>
      <c r="C31" s="24"/>
      <c r="D31" s="24"/>
      <c r="E31" s="24"/>
      <c r="F31" s="24"/>
      <c r="G31" s="24"/>
      <c r="H31" s="24"/>
      <c r="I31" s="19"/>
      <c r="J31" s="40" t="s">
        <v>277</v>
      </c>
      <c r="K31" s="24">
        <v>26</v>
      </c>
      <c r="L31" s="24">
        <v>36</v>
      </c>
      <c r="M31" s="24">
        <v>37</v>
      </c>
      <c r="N31" s="24">
        <v>22</v>
      </c>
      <c r="O31" s="24">
        <v>121</v>
      </c>
      <c r="P31" s="24">
        <v>23.2</v>
      </c>
    </row>
    <row r="32" spans="2:16" x14ac:dyDescent="0.25">
      <c r="B32" s="40" t="s">
        <v>278</v>
      </c>
      <c r="C32" s="24">
        <v>44</v>
      </c>
      <c r="D32" s="24">
        <v>38</v>
      </c>
      <c r="E32" s="24">
        <v>23</v>
      </c>
      <c r="F32" s="24">
        <v>18</v>
      </c>
      <c r="G32" s="24">
        <v>123</v>
      </c>
      <c r="H32" s="24">
        <v>20.7</v>
      </c>
      <c r="I32" s="19"/>
      <c r="J32" s="40" t="s">
        <v>278</v>
      </c>
      <c r="K32" s="24">
        <v>44</v>
      </c>
      <c r="L32" s="24">
        <v>53</v>
      </c>
      <c r="M32" s="24">
        <v>40</v>
      </c>
      <c r="N32" s="24">
        <v>36</v>
      </c>
      <c r="O32" s="24">
        <v>173</v>
      </c>
      <c r="P32" s="24">
        <v>611</v>
      </c>
    </row>
    <row r="33" spans="2:16" x14ac:dyDescent="0.25">
      <c r="B33" s="19"/>
      <c r="C33" s="22"/>
      <c r="D33" s="22"/>
      <c r="E33" s="22"/>
      <c r="F33" s="22"/>
      <c r="G33" s="22"/>
      <c r="H33" s="22"/>
      <c r="I33" s="19"/>
      <c r="J33" s="19"/>
    </row>
    <row r="34" spans="2:16" x14ac:dyDescent="0.25">
      <c r="B34" s="19"/>
      <c r="C34" s="22"/>
      <c r="D34" s="22"/>
      <c r="E34" s="22"/>
      <c r="F34" s="22"/>
      <c r="G34" s="22"/>
      <c r="H34" s="22"/>
      <c r="I34" s="19"/>
      <c r="J34" s="19"/>
    </row>
    <row r="35" spans="2:16" x14ac:dyDescent="0.25">
      <c r="B35" s="19"/>
      <c r="C35" s="22"/>
      <c r="D35" s="22"/>
      <c r="E35" s="22"/>
      <c r="F35" s="22"/>
      <c r="G35" s="22"/>
      <c r="H35" s="22"/>
      <c r="I35" s="19"/>
      <c r="J35" s="19"/>
    </row>
    <row r="36" spans="2:16" x14ac:dyDescent="0.25">
      <c r="B36" s="19"/>
      <c r="C36" s="22"/>
      <c r="D36" s="22"/>
      <c r="E36" s="22"/>
      <c r="F36" s="22"/>
      <c r="G36" s="22"/>
      <c r="H36" s="22"/>
      <c r="I36" s="19"/>
      <c r="J36" s="19"/>
    </row>
    <row r="37" spans="2:16" x14ac:dyDescent="0.25">
      <c r="B37" s="30" t="s">
        <v>149</v>
      </c>
      <c r="C37" s="24">
        <v>24</v>
      </c>
      <c r="D37" s="24">
        <v>8</v>
      </c>
      <c r="E37" s="24">
        <v>15</v>
      </c>
      <c r="F37" s="24">
        <v>11</v>
      </c>
      <c r="G37" s="24">
        <v>58</v>
      </c>
      <c r="H37" s="24">
        <v>4.2</v>
      </c>
      <c r="I37" s="19"/>
      <c r="J37" s="30" t="s">
        <v>154</v>
      </c>
      <c r="K37" s="38">
        <v>6</v>
      </c>
      <c r="L37" s="38">
        <v>5</v>
      </c>
      <c r="M37" s="38">
        <v>15</v>
      </c>
      <c r="N37" s="38">
        <v>10</v>
      </c>
      <c r="O37" s="38">
        <v>36</v>
      </c>
      <c r="P37" s="38">
        <v>7.8000000000000007</v>
      </c>
    </row>
    <row r="38" spans="2:16" x14ac:dyDescent="0.25">
      <c r="B38" s="30" t="s">
        <v>150</v>
      </c>
      <c r="C38" s="24">
        <v>28</v>
      </c>
      <c r="D38" s="24">
        <v>25</v>
      </c>
      <c r="E38" s="24">
        <v>22</v>
      </c>
      <c r="F38" s="24">
        <v>13</v>
      </c>
      <c r="G38" s="24">
        <v>88</v>
      </c>
      <c r="H38" s="24">
        <v>6</v>
      </c>
      <c r="I38" s="19"/>
      <c r="J38" s="30" t="s">
        <v>155</v>
      </c>
    </row>
    <row r="39" spans="2:16" x14ac:dyDescent="0.25">
      <c r="B39" s="30" t="s">
        <v>151</v>
      </c>
      <c r="C39" s="24">
        <v>44</v>
      </c>
      <c r="D39" s="24">
        <v>41</v>
      </c>
      <c r="E39" s="24">
        <v>24.666666666666668</v>
      </c>
      <c r="F39" s="24">
        <v>17.666666666666668</v>
      </c>
      <c r="G39" s="24">
        <v>127.33333333333333</v>
      </c>
      <c r="H39" s="24">
        <v>17.266666666666666</v>
      </c>
      <c r="I39" s="19"/>
      <c r="J39" s="30" t="s">
        <v>156</v>
      </c>
    </row>
    <row r="40" spans="2:16" x14ac:dyDescent="0.25">
      <c r="B40" s="30" t="s">
        <v>152</v>
      </c>
      <c r="C40" s="24">
        <v>46</v>
      </c>
      <c r="D40" s="24">
        <v>42.333333333333336</v>
      </c>
      <c r="E40" s="24">
        <v>27</v>
      </c>
      <c r="F40" s="24">
        <v>26.666666666666668</v>
      </c>
      <c r="G40" s="24">
        <v>142</v>
      </c>
      <c r="H40" s="24">
        <v>15.733333333333333</v>
      </c>
      <c r="I40" s="19"/>
      <c r="J40" s="30" t="s">
        <v>157</v>
      </c>
    </row>
    <row r="41" spans="2:16" x14ac:dyDescent="0.25">
      <c r="B41" s="30" t="s">
        <v>153</v>
      </c>
      <c r="C41" s="24">
        <v>48</v>
      </c>
      <c r="D41" s="24">
        <v>50.666666666666664</v>
      </c>
      <c r="E41" s="24">
        <v>21</v>
      </c>
      <c r="F41" s="24">
        <v>22.333333333333332</v>
      </c>
      <c r="G41" s="24">
        <v>142</v>
      </c>
      <c r="H41" s="24">
        <v>17.033333333333335</v>
      </c>
      <c r="I41" s="19"/>
      <c r="J41" s="30" t="s">
        <v>158</v>
      </c>
    </row>
    <row r="42" spans="2:16" x14ac:dyDescent="0.25">
      <c r="B42" s="19"/>
      <c r="C42" s="22"/>
      <c r="D42" s="22"/>
      <c r="E42" s="22"/>
      <c r="F42" s="22"/>
      <c r="G42" s="22"/>
      <c r="H42" s="22"/>
      <c r="I42" s="19"/>
      <c r="J42" s="19"/>
    </row>
    <row r="43" spans="2:16" x14ac:dyDescent="0.25">
      <c r="B43" s="19"/>
      <c r="C43" s="22"/>
      <c r="D43" s="22"/>
      <c r="E43" s="22"/>
      <c r="F43" s="22"/>
      <c r="G43" s="22"/>
      <c r="H43" s="22"/>
      <c r="I43" s="19"/>
      <c r="J43" s="19"/>
    </row>
  </sheetData>
  <mergeCells count="2">
    <mergeCell ref="C2:H2"/>
    <mergeCell ref="K2:P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05F3D-AEC8-7D42-BA38-F9A68E4D976F}">
  <dimension ref="A1:D24"/>
  <sheetViews>
    <sheetView workbookViewId="0">
      <selection activeCell="B6" sqref="B6:D6"/>
    </sheetView>
  </sheetViews>
  <sheetFormatPr defaultColWidth="11" defaultRowHeight="15.75" x14ac:dyDescent="0.25"/>
  <cols>
    <col min="1" max="1" width="29.625" bestFit="1" customWidth="1"/>
    <col min="2" max="2" width="29.125" bestFit="1" customWidth="1"/>
    <col min="3" max="4" width="8.875" style="3" customWidth="1"/>
  </cols>
  <sheetData>
    <row r="1" spans="1:4" x14ac:dyDescent="0.25">
      <c r="A1" s="1" t="s">
        <v>0</v>
      </c>
      <c r="B1" s="1" t="s">
        <v>1</v>
      </c>
      <c r="C1" s="2" t="s">
        <v>11</v>
      </c>
      <c r="D1" s="2" t="s">
        <v>6</v>
      </c>
    </row>
    <row r="2" spans="1:4" x14ac:dyDescent="0.25">
      <c r="B2" t="s">
        <v>49</v>
      </c>
      <c r="C2" s="3">
        <v>200</v>
      </c>
      <c r="D2" s="3">
        <v>4.7</v>
      </c>
    </row>
    <row r="3" spans="1:4" x14ac:dyDescent="0.25">
      <c r="B3" t="s">
        <v>163</v>
      </c>
      <c r="C3" s="3">
        <v>240</v>
      </c>
      <c r="D3" s="3">
        <v>7.3</v>
      </c>
    </row>
    <row r="4" spans="1:4" x14ac:dyDescent="0.25">
      <c r="B4" t="s">
        <v>83</v>
      </c>
      <c r="C4" s="3">
        <v>260</v>
      </c>
      <c r="D4" s="3">
        <v>4.7</v>
      </c>
    </row>
    <row r="5" spans="1:4" x14ac:dyDescent="0.25">
      <c r="B5" t="s">
        <v>142</v>
      </c>
      <c r="C5" s="3">
        <v>370</v>
      </c>
      <c r="D5" s="3">
        <v>7.3</v>
      </c>
    </row>
    <row r="6" spans="1:4" s="3" customFormat="1" x14ac:dyDescent="0.25">
      <c r="A6"/>
      <c r="B6" t="s">
        <v>177</v>
      </c>
      <c r="C6" s="3">
        <v>420</v>
      </c>
      <c r="D6" s="3">
        <v>4.7</v>
      </c>
    </row>
    <row r="7" spans="1:4" s="3" customFormat="1" x14ac:dyDescent="0.25">
      <c r="A7" t="s">
        <v>12</v>
      </c>
      <c r="B7" t="s">
        <v>9</v>
      </c>
      <c r="C7" s="3">
        <v>250</v>
      </c>
      <c r="D7" s="3">
        <v>2.1</v>
      </c>
    </row>
    <row r="8" spans="1:4" s="3" customFormat="1" x14ac:dyDescent="0.25">
      <c r="A8" t="s">
        <v>14</v>
      </c>
      <c r="B8" t="s">
        <v>13</v>
      </c>
      <c r="C8" s="3">
        <v>340</v>
      </c>
      <c r="D8" s="3">
        <v>4.7</v>
      </c>
    </row>
    <row r="9" spans="1:4" s="3" customFormat="1" x14ac:dyDescent="0.25">
      <c r="A9" t="s">
        <v>16</v>
      </c>
      <c r="B9" t="s">
        <v>15</v>
      </c>
      <c r="C9" s="3">
        <v>360</v>
      </c>
      <c r="D9" s="3">
        <v>4.7</v>
      </c>
    </row>
    <row r="10" spans="1:4" s="3" customFormat="1" x14ac:dyDescent="0.25">
      <c r="A10" t="s">
        <v>17</v>
      </c>
      <c r="B10" t="s">
        <v>18</v>
      </c>
      <c r="C10" s="3">
        <v>410</v>
      </c>
      <c r="D10" s="3">
        <v>4.7</v>
      </c>
    </row>
    <row r="11" spans="1:4" s="3" customFormat="1" x14ac:dyDescent="0.25"/>
    <row r="12" spans="1:4" s="3" customFormat="1" x14ac:dyDescent="0.25">
      <c r="A12" t="s">
        <v>187</v>
      </c>
      <c r="B12" t="s">
        <v>92</v>
      </c>
      <c r="C12" s="3">
        <v>245</v>
      </c>
      <c r="D12" s="3">
        <v>7.3</v>
      </c>
    </row>
    <row r="13" spans="1:4" s="3" customFormat="1" x14ac:dyDescent="0.25">
      <c r="A13" t="s">
        <v>189</v>
      </c>
      <c r="B13" t="s">
        <v>80</v>
      </c>
      <c r="C13" s="3">
        <v>300</v>
      </c>
      <c r="D13" s="3">
        <v>7.3</v>
      </c>
    </row>
    <row r="14" spans="1:4" s="3" customFormat="1" x14ac:dyDescent="0.25">
      <c r="A14"/>
      <c r="B14" t="s">
        <v>186</v>
      </c>
      <c r="C14" s="3">
        <v>290</v>
      </c>
      <c r="D14" s="3">
        <v>7.3</v>
      </c>
    </row>
    <row r="15" spans="1:4" s="3" customFormat="1" x14ac:dyDescent="0.25">
      <c r="A15" t="s">
        <v>188</v>
      </c>
      <c r="B15" t="s">
        <v>39</v>
      </c>
      <c r="C15" s="3">
        <v>520</v>
      </c>
      <c r="D15" s="3">
        <v>7.3</v>
      </c>
    </row>
    <row r="16" spans="1:4" x14ac:dyDescent="0.25">
      <c r="B16" t="s">
        <v>185</v>
      </c>
      <c r="C16" s="3">
        <v>520</v>
      </c>
      <c r="D16" s="3">
        <v>4</v>
      </c>
    </row>
    <row r="18" spans="1:4" s="3" customFormat="1" x14ac:dyDescent="0.25"/>
    <row r="20" spans="1:4" x14ac:dyDescent="0.25">
      <c r="A20" s="3" t="s">
        <v>180</v>
      </c>
      <c r="B20" s="3" t="s">
        <v>179</v>
      </c>
      <c r="C20" s="3">
        <v>260</v>
      </c>
      <c r="D20" s="3">
        <v>2.7</v>
      </c>
    </row>
    <row r="21" spans="1:4" x14ac:dyDescent="0.25">
      <c r="A21" s="3" t="s">
        <v>182</v>
      </c>
      <c r="B21" s="3" t="s">
        <v>181</v>
      </c>
      <c r="C21" s="3">
        <v>370</v>
      </c>
      <c r="D21" s="3">
        <v>2.7</v>
      </c>
    </row>
    <row r="22" spans="1:4" x14ac:dyDescent="0.25">
      <c r="B22" t="s">
        <v>183</v>
      </c>
      <c r="C22" s="3">
        <v>300</v>
      </c>
      <c r="D22" s="3">
        <v>4.7</v>
      </c>
    </row>
    <row r="23" spans="1:4" x14ac:dyDescent="0.25">
      <c r="B23" t="s">
        <v>184</v>
      </c>
      <c r="C23" s="3">
        <v>340</v>
      </c>
      <c r="D23" s="3">
        <v>4.7</v>
      </c>
    </row>
    <row r="24" spans="1:4" x14ac:dyDescent="0.25">
      <c r="A24" s="3"/>
      <c r="B24" s="3"/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EDAAB-E459-444C-B26E-4AB46E803E0F}">
  <dimension ref="A1:D38"/>
  <sheetViews>
    <sheetView topLeftCell="A8" workbookViewId="0">
      <selection activeCell="B39" sqref="B39"/>
    </sheetView>
  </sheetViews>
  <sheetFormatPr defaultColWidth="11" defaultRowHeight="15.75" x14ac:dyDescent="0.25"/>
  <cols>
    <col min="1" max="1" width="25" customWidth="1"/>
    <col min="2" max="2" width="34.125" bestFit="1" customWidth="1"/>
    <col min="3" max="4" width="8.875" style="3" customWidth="1"/>
  </cols>
  <sheetData>
    <row r="1" spans="1:4" x14ac:dyDescent="0.25">
      <c r="A1" s="1" t="s">
        <v>0</v>
      </c>
      <c r="B1" s="1" t="s">
        <v>1</v>
      </c>
      <c r="C1" s="2" t="s">
        <v>2</v>
      </c>
      <c r="D1" s="2" t="s">
        <v>6</v>
      </c>
    </row>
    <row r="2" spans="1:4" x14ac:dyDescent="0.25">
      <c r="A2" t="s">
        <v>191</v>
      </c>
      <c r="B2" t="s">
        <v>190</v>
      </c>
      <c r="C2" s="3">
        <v>3</v>
      </c>
      <c r="D2" s="3">
        <v>0.5</v>
      </c>
    </row>
    <row r="3" spans="1:4" x14ac:dyDescent="0.25">
      <c r="B3" t="s">
        <v>192</v>
      </c>
      <c r="C3" s="3">
        <v>5</v>
      </c>
      <c r="D3" s="3">
        <v>0.6</v>
      </c>
    </row>
    <row r="4" spans="1:4" x14ac:dyDescent="0.25">
      <c r="B4" t="s">
        <v>166</v>
      </c>
      <c r="C4" s="3">
        <v>6</v>
      </c>
      <c r="D4" s="3">
        <v>0.8</v>
      </c>
    </row>
    <row r="5" spans="1:4" x14ac:dyDescent="0.25">
      <c r="B5" t="s">
        <v>193</v>
      </c>
      <c r="C5" s="3">
        <v>4</v>
      </c>
      <c r="D5" s="3">
        <v>0.5</v>
      </c>
    </row>
    <row r="6" spans="1:4" x14ac:dyDescent="0.25">
      <c r="A6" t="s">
        <v>194</v>
      </c>
      <c r="B6" t="s">
        <v>81</v>
      </c>
      <c r="C6" s="3">
        <v>8</v>
      </c>
      <c r="D6" s="3">
        <v>0.4</v>
      </c>
    </row>
    <row r="7" spans="1:4" x14ac:dyDescent="0.25">
      <c r="B7" t="s">
        <v>195</v>
      </c>
      <c r="C7" s="3">
        <v>6</v>
      </c>
      <c r="D7" s="3">
        <v>0.5</v>
      </c>
    </row>
    <row r="8" spans="1:4" x14ac:dyDescent="0.25">
      <c r="A8" t="s">
        <v>196</v>
      </c>
      <c r="B8" t="s">
        <v>159</v>
      </c>
      <c r="C8" s="3">
        <v>6</v>
      </c>
      <c r="D8" s="3">
        <v>0.6</v>
      </c>
    </row>
    <row r="9" spans="1:4" x14ac:dyDescent="0.25">
      <c r="A9" t="s">
        <v>198</v>
      </c>
      <c r="B9" t="s">
        <v>197</v>
      </c>
      <c r="C9" s="3">
        <v>2</v>
      </c>
      <c r="D9" s="3">
        <v>0.1</v>
      </c>
    </row>
    <row r="10" spans="1:4" x14ac:dyDescent="0.25">
      <c r="B10" t="s">
        <v>45</v>
      </c>
      <c r="C10" s="3">
        <v>2</v>
      </c>
      <c r="D10" s="3">
        <v>0.1</v>
      </c>
    </row>
    <row r="11" spans="1:4" x14ac:dyDescent="0.25">
      <c r="A11" t="s">
        <v>200</v>
      </c>
      <c r="B11" t="s">
        <v>199</v>
      </c>
      <c r="C11" s="3">
        <v>4</v>
      </c>
      <c r="D11" s="3">
        <v>0.1</v>
      </c>
    </row>
    <row r="12" spans="1:4" x14ac:dyDescent="0.25">
      <c r="A12" t="s">
        <v>202</v>
      </c>
      <c r="B12" t="s">
        <v>201</v>
      </c>
      <c r="C12" s="3">
        <v>4</v>
      </c>
      <c r="D12" s="3">
        <v>0.1</v>
      </c>
    </row>
    <row r="13" spans="1:4" x14ac:dyDescent="0.25">
      <c r="A13" t="s">
        <v>203</v>
      </c>
      <c r="B13" t="s">
        <v>42</v>
      </c>
      <c r="C13" s="3">
        <v>2</v>
      </c>
      <c r="D13" s="3">
        <v>0.1</v>
      </c>
    </row>
    <row r="14" spans="1:4" x14ac:dyDescent="0.25">
      <c r="A14" t="s">
        <v>205</v>
      </c>
      <c r="B14" t="s">
        <v>204</v>
      </c>
      <c r="C14" s="3">
        <v>2</v>
      </c>
      <c r="D14" s="3">
        <v>0.1</v>
      </c>
    </row>
    <row r="15" spans="1:4" x14ac:dyDescent="0.25">
      <c r="B15" t="s">
        <v>206</v>
      </c>
      <c r="C15" s="3">
        <v>2</v>
      </c>
      <c r="D15" s="3">
        <v>0.1</v>
      </c>
    </row>
    <row r="16" spans="1:4" x14ac:dyDescent="0.25">
      <c r="B16" t="s">
        <v>164</v>
      </c>
      <c r="C16" s="3">
        <v>8</v>
      </c>
      <c r="D16" s="3">
        <v>0.5</v>
      </c>
    </row>
    <row r="17" spans="2:4" x14ac:dyDescent="0.25">
      <c r="B17" t="s">
        <v>207</v>
      </c>
      <c r="C17" s="3">
        <v>8</v>
      </c>
      <c r="D17" s="3">
        <v>0.7</v>
      </c>
    </row>
    <row r="18" spans="2:4" x14ac:dyDescent="0.25">
      <c r="B18" t="s">
        <v>208</v>
      </c>
      <c r="C18" s="3">
        <v>8</v>
      </c>
      <c r="D18" s="3">
        <v>0.6</v>
      </c>
    </row>
    <row r="19" spans="2:4" x14ac:dyDescent="0.25">
      <c r="B19" t="s">
        <v>59</v>
      </c>
      <c r="C19" s="3">
        <v>16</v>
      </c>
      <c r="D19" s="3">
        <v>1.3</v>
      </c>
    </row>
    <row r="20" spans="2:4" x14ac:dyDescent="0.25">
      <c r="B20" t="s">
        <v>60</v>
      </c>
      <c r="C20" s="3">
        <v>20</v>
      </c>
      <c r="D20" s="3">
        <v>1.4</v>
      </c>
    </row>
    <row r="21" spans="2:4" x14ac:dyDescent="0.25">
      <c r="B21" t="s">
        <v>209</v>
      </c>
      <c r="C21" s="3">
        <v>16</v>
      </c>
      <c r="D21" s="3">
        <v>1.2</v>
      </c>
    </row>
    <row r="22" spans="2:4" x14ac:dyDescent="0.25">
      <c r="B22" t="s">
        <v>56</v>
      </c>
      <c r="C22" s="3">
        <v>21</v>
      </c>
      <c r="D22" s="3">
        <v>1.1000000000000001</v>
      </c>
    </row>
    <row r="23" spans="2:4" x14ac:dyDescent="0.25">
      <c r="B23" t="s">
        <v>121</v>
      </c>
      <c r="C23" s="3">
        <v>28</v>
      </c>
      <c r="D23" s="3">
        <v>1.9</v>
      </c>
    </row>
    <row r="24" spans="2:4" x14ac:dyDescent="0.25">
      <c r="B24" t="s">
        <v>210</v>
      </c>
      <c r="C24" s="3">
        <v>14</v>
      </c>
      <c r="D24" s="3">
        <v>1.2</v>
      </c>
    </row>
    <row r="25" spans="2:4" x14ac:dyDescent="0.25">
      <c r="B25" t="s">
        <v>211</v>
      </c>
      <c r="C25" s="3">
        <v>26</v>
      </c>
      <c r="D25" s="3">
        <v>1.3</v>
      </c>
    </row>
    <row r="26" spans="2:4" x14ac:dyDescent="0.25">
      <c r="B26" t="s">
        <v>212</v>
      </c>
      <c r="C26" s="3">
        <v>19</v>
      </c>
      <c r="D26" s="3">
        <v>1.2</v>
      </c>
    </row>
    <row r="27" spans="2:4" x14ac:dyDescent="0.25">
      <c r="B27" t="s">
        <v>213</v>
      </c>
      <c r="C27" s="3">
        <v>20</v>
      </c>
      <c r="D27" s="3">
        <v>1.1000000000000001</v>
      </c>
    </row>
    <row r="28" spans="2:4" x14ac:dyDescent="0.25">
      <c r="B28" t="s">
        <v>214</v>
      </c>
      <c r="C28" s="3">
        <v>26</v>
      </c>
      <c r="D28" s="3">
        <v>3</v>
      </c>
    </row>
    <row r="29" spans="2:4" x14ac:dyDescent="0.25">
      <c r="B29" t="s">
        <v>215</v>
      </c>
      <c r="C29" s="3">
        <v>30</v>
      </c>
      <c r="D29" s="3">
        <v>3.2</v>
      </c>
    </row>
    <row r="30" spans="2:4" x14ac:dyDescent="0.25">
      <c r="B30" t="s">
        <v>78</v>
      </c>
      <c r="C30" s="3">
        <v>28</v>
      </c>
      <c r="D30" s="3">
        <v>3</v>
      </c>
    </row>
    <row r="31" spans="2:4" x14ac:dyDescent="0.25">
      <c r="B31" t="s">
        <v>69</v>
      </c>
      <c r="C31" s="3">
        <v>18</v>
      </c>
      <c r="D31" s="3">
        <v>3</v>
      </c>
    </row>
    <row r="32" spans="2:4" x14ac:dyDescent="0.25">
      <c r="B32" t="s">
        <v>130</v>
      </c>
      <c r="C32" s="3">
        <v>44</v>
      </c>
      <c r="D32" s="3">
        <v>3.7</v>
      </c>
    </row>
    <row r="33" spans="2:4" x14ac:dyDescent="0.25">
      <c r="B33" t="s">
        <v>216</v>
      </c>
      <c r="C33" s="3">
        <v>46</v>
      </c>
      <c r="D33" s="3">
        <v>3.5</v>
      </c>
    </row>
    <row r="34" spans="2:4" x14ac:dyDescent="0.25">
      <c r="B34" t="s">
        <v>178</v>
      </c>
      <c r="C34" s="3">
        <v>44</v>
      </c>
      <c r="D34" s="3">
        <v>3.9</v>
      </c>
    </row>
    <row r="35" spans="2:4" x14ac:dyDescent="0.25">
      <c r="B35" t="s">
        <v>217</v>
      </c>
      <c r="C35" s="3">
        <v>26</v>
      </c>
      <c r="D35" s="3">
        <v>2.8</v>
      </c>
    </row>
    <row r="37" spans="2:4" x14ac:dyDescent="0.25">
      <c r="B37" t="s">
        <v>285</v>
      </c>
    </row>
    <row r="38" spans="2:4" x14ac:dyDescent="0.25">
      <c r="B38" t="s">
        <v>144</v>
      </c>
      <c r="C38" s="3">
        <v>42</v>
      </c>
      <c r="D38" s="3">
        <v>2.6</v>
      </c>
    </row>
  </sheetData>
  <sortState xmlns:xlrd2="http://schemas.microsoft.com/office/spreadsheetml/2017/richdata2" ref="B2:E16">
    <sortCondition ref="B2"/>
  </sortState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07140-2B25-0D46-889B-91FA94A4829D}">
  <sheetPr>
    <pageSetUpPr fitToPage="1"/>
  </sheetPr>
  <dimension ref="A1:F36"/>
  <sheetViews>
    <sheetView topLeftCell="A22" workbookViewId="0">
      <selection activeCell="E38" sqref="E38"/>
    </sheetView>
  </sheetViews>
  <sheetFormatPr defaultColWidth="11" defaultRowHeight="15.75" x14ac:dyDescent="0.25"/>
  <cols>
    <col min="1" max="1" width="28.375" bestFit="1" customWidth="1"/>
    <col min="2" max="2" width="29.125" bestFit="1" customWidth="1"/>
    <col min="3" max="6" width="8.875" style="3" customWidth="1"/>
  </cols>
  <sheetData>
    <row r="1" spans="1:6" x14ac:dyDescent="0.25">
      <c r="A1" s="1" t="s">
        <v>0</v>
      </c>
      <c r="B1" s="1" t="s">
        <v>1</v>
      </c>
      <c r="C1" s="2" t="s">
        <v>6</v>
      </c>
      <c r="D1" s="2" t="s">
        <v>3</v>
      </c>
      <c r="E1" s="2" t="s">
        <v>4</v>
      </c>
      <c r="F1" s="2" t="s">
        <v>5</v>
      </c>
    </row>
    <row r="2" spans="1:6" x14ac:dyDescent="0.25">
      <c r="A2" s="19"/>
      <c r="B2" s="19" t="s">
        <v>221</v>
      </c>
      <c r="C2" s="20">
        <v>0.6</v>
      </c>
      <c r="D2" s="20">
        <v>2</v>
      </c>
      <c r="E2" s="20">
        <v>2</v>
      </c>
      <c r="F2" s="20">
        <v>1</v>
      </c>
    </row>
    <row r="3" spans="1:6" x14ac:dyDescent="0.25">
      <c r="A3" s="19"/>
      <c r="B3" s="19" t="s">
        <v>84</v>
      </c>
      <c r="C3" s="20">
        <v>14</v>
      </c>
      <c r="D3" s="20">
        <v>8</v>
      </c>
      <c r="E3" s="20">
        <v>3</v>
      </c>
      <c r="F3" s="20">
        <v>2</v>
      </c>
    </row>
    <row r="4" spans="1:6" x14ac:dyDescent="0.25">
      <c r="A4" s="19"/>
      <c r="B4" s="19" t="s">
        <v>222</v>
      </c>
      <c r="C4" s="20">
        <v>1.8</v>
      </c>
      <c r="D4" s="20">
        <v>3</v>
      </c>
      <c r="E4" s="20">
        <v>1</v>
      </c>
      <c r="F4" s="20">
        <v>1</v>
      </c>
    </row>
    <row r="5" spans="1:6" x14ac:dyDescent="0.25">
      <c r="A5" s="19"/>
      <c r="B5" s="19" t="s">
        <v>223</v>
      </c>
      <c r="C5" s="20">
        <v>0.8</v>
      </c>
      <c r="D5" s="20">
        <v>3</v>
      </c>
      <c r="E5" s="20">
        <v>2</v>
      </c>
      <c r="F5" s="20">
        <v>1</v>
      </c>
    </row>
    <row r="6" spans="1:6" x14ac:dyDescent="0.25">
      <c r="A6" s="19"/>
      <c r="B6" s="19" t="s">
        <v>224</v>
      </c>
      <c r="C6" s="3">
        <v>1</v>
      </c>
      <c r="D6" s="20">
        <v>4</v>
      </c>
      <c r="E6" s="20">
        <v>3</v>
      </c>
      <c r="F6" s="20">
        <v>1</v>
      </c>
    </row>
    <row r="7" spans="1:6" x14ac:dyDescent="0.25">
      <c r="A7" s="19" t="s">
        <v>226</v>
      </c>
      <c r="B7" s="19" t="s">
        <v>225</v>
      </c>
      <c r="C7" s="20">
        <v>0.8</v>
      </c>
      <c r="D7" s="20">
        <v>6</v>
      </c>
      <c r="E7" s="20">
        <v>1</v>
      </c>
      <c r="F7" s="20">
        <v>1</v>
      </c>
    </row>
    <row r="8" spans="1:6" x14ac:dyDescent="0.25">
      <c r="A8" s="19" t="s">
        <v>227</v>
      </c>
      <c r="B8" s="19" t="s">
        <v>52</v>
      </c>
      <c r="C8" s="20">
        <v>1.1000000000000001</v>
      </c>
      <c r="D8" s="20">
        <v>4</v>
      </c>
      <c r="E8" s="20">
        <v>2</v>
      </c>
      <c r="F8" s="20">
        <v>2</v>
      </c>
    </row>
    <row r="9" spans="1:6" x14ac:dyDescent="0.25">
      <c r="A9" s="19" t="s">
        <v>228</v>
      </c>
      <c r="B9" s="19" t="s">
        <v>46</v>
      </c>
      <c r="C9" s="20">
        <v>0.9</v>
      </c>
      <c r="D9" s="20">
        <v>3</v>
      </c>
      <c r="E9" s="20">
        <v>1</v>
      </c>
      <c r="F9" s="20">
        <v>1</v>
      </c>
    </row>
    <row r="10" spans="1:6" x14ac:dyDescent="0.25">
      <c r="A10" s="19" t="s">
        <v>229</v>
      </c>
      <c r="B10" s="19" t="s">
        <v>50</v>
      </c>
      <c r="C10" s="20">
        <v>0.6</v>
      </c>
      <c r="D10" s="20">
        <v>3</v>
      </c>
      <c r="E10" s="20">
        <v>1</v>
      </c>
      <c r="F10" s="20">
        <v>2</v>
      </c>
    </row>
    <row r="11" spans="1:6" x14ac:dyDescent="0.25">
      <c r="A11" s="19" t="s">
        <v>230</v>
      </c>
      <c r="B11" s="19" t="s">
        <v>43</v>
      </c>
      <c r="C11" s="20">
        <v>1.1000000000000001</v>
      </c>
      <c r="D11" s="20">
        <v>3</v>
      </c>
      <c r="E11" s="20">
        <v>1</v>
      </c>
      <c r="F11" s="20">
        <v>2</v>
      </c>
    </row>
    <row r="12" spans="1:6" x14ac:dyDescent="0.25">
      <c r="A12" s="19" t="s">
        <v>231</v>
      </c>
      <c r="B12" s="19" t="s">
        <v>232</v>
      </c>
      <c r="C12" s="20">
        <v>1.1000000000000001</v>
      </c>
      <c r="D12" s="20">
        <v>3</v>
      </c>
      <c r="E12" s="20">
        <v>1</v>
      </c>
      <c r="F12" s="20">
        <v>2</v>
      </c>
    </row>
    <row r="13" spans="1:6" x14ac:dyDescent="0.25">
      <c r="A13" s="19" t="s">
        <v>234</v>
      </c>
      <c r="B13" s="19" t="s">
        <v>233</v>
      </c>
      <c r="C13" s="20">
        <v>0.9</v>
      </c>
      <c r="D13" s="20">
        <v>3</v>
      </c>
      <c r="E13" s="20">
        <v>2</v>
      </c>
      <c r="F13" s="20">
        <v>2</v>
      </c>
    </row>
    <row r="14" spans="1:6" x14ac:dyDescent="0.25">
      <c r="A14" s="19"/>
      <c r="B14" s="19" t="s">
        <v>160</v>
      </c>
      <c r="C14" s="20">
        <v>0.4</v>
      </c>
      <c r="D14" s="20">
        <v>3</v>
      </c>
      <c r="E14" s="20">
        <v>2</v>
      </c>
      <c r="F14" s="20">
        <v>2</v>
      </c>
    </row>
    <row r="15" spans="1:6" x14ac:dyDescent="0.25">
      <c r="A15" s="19"/>
      <c r="B15" s="19" t="s">
        <v>57</v>
      </c>
      <c r="C15" s="20">
        <v>1</v>
      </c>
      <c r="D15" s="20">
        <v>12</v>
      </c>
      <c r="E15" s="20">
        <v>3</v>
      </c>
      <c r="F15" s="20">
        <v>2</v>
      </c>
    </row>
    <row r="16" spans="1:6" x14ac:dyDescent="0.25">
      <c r="A16" s="19"/>
      <c r="B16" s="19" t="s">
        <v>235</v>
      </c>
      <c r="C16" s="20">
        <v>1.3</v>
      </c>
      <c r="D16" s="20">
        <v>12</v>
      </c>
      <c r="E16" s="20">
        <v>3</v>
      </c>
      <c r="F16" s="20">
        <v>2</v>
      </c>
    </row>
    <row r="17" spans="1:6" x14ac:dyDescent="0.25">
      <c r="A17" s="19"/>
      <c r="B17" s="19" t="s">
        <v>122</v>
      </c>
      <c r="C17" s="20">
        <v>1.6</v>
      </c>
      <c r="D17" s="20">
        <v>15</v>
      </c>
      <c r="E17" s="20">
        <v>4</v>
      </c>
      <c r="F17" s="20">
        <v>3</v>
      </c>
    </row>
    <row r="18" spans="1:6" x14ac:dyDescent="0.25">
      <c r="A18" s="19"/>
      <c r="B18" s="19" t="s">
        <v>86</v>
      </c>
      <c r="C18" s="20">
        <v>4.0999999999999996</v>
      </c>
      <c r="D18" s="20">
        <v>17</v>
      </c>
      <c r="E18" s="20">
        <v>6</v>
      </c>
      <c r="F18" s="20">
        <v>3</v>
      </c>
    </row>
    <row r="19" spans="1:6" x14ac:dyDescent="0.25">
      <c r="A19" s="19" t="s">
        <v>237</v>
      </c>
      <c r="B19" s="19" t="s">
        <v>236</v>
      </c>
      <c r="C19" s="20">
        <v>8.1999999999999993</v>
      </c>
      <c r="D19" s="20">
        <v>34</v>
      </c>
      <c r="E19" s="20">
        <v>12</v>
      </c>
      <c r="F19" s="20">
        <v>12</v>
      </c>
    </row>
    <row r="20" spans="1:6" x14ac:dyDescent="0.25">
      <c r="A20" s="19"/>
      <c r="B20" s="19" t="s">
        <v>61</v>
      </c>
      <c r="C20" s="20">
        <v>22.3</v>
      </c>
      <c r="D20" s="20">
        <v>14</v>
      </c>
      <c r="E20" s="20">
        <v>6</v>
      </c>
      <c r="F20" s="20">
        <v>3</v>
      </c>
    </row>
    <row r="21" spans="1:6" x14ac:dyDescent="0.25">
      <c r="A21" s="19"/>
      <c r="B21" s="19" t="s">
        <v>238</v>
      </c>
      <c r="C21" s="20">
        <v>4.4000000000000004</v>
      </c>
      <c r="D21" s="20">
        <v>20</v>
      </c>
      <c r="E21" s="20">
        <v>2</v>
      </c>
      <c r="F21" s="20">
        <v>3</v>
      </c>
    </row>
    <row r="22" spans="1:6" x14ac:dyDescent="0.25">
      <c r="A22" s="19"/>
      <c r="B22" s="19" t="s">
        <v>239</v>
      </c>
      <c r="C22" s="20">
        <v>10.5</v>
      </c>
      <c r="D22" s="20">
        <v>22</v>
      </c>
      <c r="E22" s="20">
        <v>6</v>
      </c>
      <c r="F22" s="20">
        <v>6</v>
      </c>
    </row>
    <row r="23" spans="1:6" x14ac:dyDescent="0.25">
      <c r="A23" s="19"/>
      <c r="B23" s="19" t="s">
        <v>82</v>
      </c>
      <c r="C23" s="20">
        <v>9.3000000000000007</v>
      </c>
      <c r="D23" s="20">
        <v>32</v>
      </c>
      <c r="E23" s="20">
        <v>6</v>
      </c>
      <c r="F23" s="20">
        <v>14</v>
      </c>
    </row>
    <row r="24" spans="1:6" x14ac:dyDescent="0.25">
      <c r="A24" s="19"/>
      <c r="B24" s="19" t="s">
        <v>70</v>
      </c>
      <c r="C24" s="20">
        <v>8.9</v>
      </c>
      <c r="D24" s="20">
        <v>34</v>
      </c>
      <c r="E24" s="20">
        <v>12</v>
      </c>
      <c r="F24" s="20">
        <v>8</v>
      </c>
    </row>
    <row r="25" spans="1:6" x14ac:dyDescent="0.25">
      <c r="A25" s="19"/>
      <c r="B25" s="19" t="s">
        <v>74</v>
      </c>
      <c r="C25" s="20">
        <v>9.4</v>
      </c>
      <c r="D25" s="20">
        <v>40</v>
      </c>
      <c r="E25" s="20">
        <v>6</v>
      </c>
      <c r="F25" s="20">
        <v>14</v>
      </c>
    </row>
    <row r="26" spans="1:6" x14ac:dyDescent="0.25">
      <c r="A26" s="19"/>
      <c r="B26" s="19" t="s">
        <v>147</v>
      </c>
      <c r="C26" s="20">
        <v>14.4</v>
      </c>
      <c r="D26" s="20">
        <v>48</v>
      </c>
      <c r="E26" s="20">
        <v>18</v>
      </c>
      <c r="F26" s="20">
        <v>16</v>
      </c>
    </row>
    <row r="27" spans="1:6" x14ac:dyDescent="0.25">
      <c r="A27" s="19"/>
      <c r="B27" s="19" t="s">
        <v>89</v>
      </c>
      <c r="C27" s="20">
        <v>11.1</v>
      </c>
      <c r="D27" s="20">
        <v>36</v>
      </c>
      <c r="E27" s="20">
        <v>14</v>
      </c>
      <c r="F27" s="20">
        <v>14</v>
      </c>
    </row>
    <row r="28" spans="1:6" x14ac:dyDescent="0.25">
      <c r="A28" s="19"/>
      <c r="B28" s="19" t="s">
        <v>172</v>
      </c>
      <c r="C28" s="20">
        <v>8.8000000000000007</v>
      </c>
      <c r="D28" s="20">
        <v>28</v>
      </c>
      <c r="E28" s="20">
        <v>6</v>
      </c>
      <c r="F28" s="20">
        <v>4</v>
      </c>
    </row>
    <row r="29" spans="1:6" x14ac:dyDescent="0.25">
      <c r="A29" s="19"/>
      <c r="B29" s="19"/>
      <c r="C29" s="20"/>
      <c r="D29" s="20"/>
      <c r="E29" s="20"/>
      <c r="F29" s="20"/>
    </row>
    <row r="30" spans="1:6" x14ac:dyDescent="0.25">
      <c r="A30" s="19"/>
      <c r="B30" s="21" t="s">
        <v>126</v>
      </c>
      <c r="C30" s="3">
        <v>14.2</v>
      </c>
      <c r="D30" s="20">
        <v>24</v>
      </c>
      <c r="E30" s="20">
        <v>4</v>
      </c>
      <c r="F30" s="20">
        <v>2</v>
      </c>
    </row>
    <row r="31" spans="1:6" x14ac:dyDescent="0.25">
      <c r="A31" s="19"/>
      <c r="B31" t="s">
        <v>68</v>
      </c>
      <c r="C31" s="20">
        <v>13.9</v>
      </c>
      <c r="D31" s="20">
        <v>26</v>
      </c>
      <c r="E31" s="20">
        <v>10</v>
      </c>
      <c r="F31" s="20">
        <v>2</v>
      </c>
    </row>
    <row r="32" spans="1:6" x14ac:dyDescent="0.25">
      <c r="B32" t="s">
        <v>240</v>
      </c>
      <c r="C32" s="3">
        <v>9.4</v>
      </c>
      <c r="D32" s="3">
        <v>40</v>
      </c>
      <c r="E32" s="3">
        <v>16</v>
      </c>
      <c r="F32" s="3">
        <v>14</v>
      </c>
    </row>
    <row r="33" spans="2:6" x14ac:dyDescent="0.25">
      <c r="B33" t="s">
        <v>131</v>
      </c>
      <c r="C33" s="3">
        <v>11.4</v>
      </c>
      <c r="D33" s="3">
        <v>44</v>
      </c>
      <c r="E33" s="3">
        <v>16</v>
      </c>
      <c r="F33" s="3">
        <v>16</v>
      </c>
    </row>
    <row r="34" spans="2:6" x14ac:dyDescent="0.25">
      <c r="B34" t="s">
        <v>137</v>
      </c>
      <c r="C34" s="3">
        <v>2.6</v>
      </c>
      <c r="D34" s="3">
        <v>22</v>
      </c>
      <c r="E34" s="3">
        <v>6</v>
      </c>
      <c r="F34" s="3">
        <v>3</v>
      </c>
    </row>
    <row r="35" spans="2:6" x14ac:dyDescent="0.25">
      <c r="B35" t="s">
        <v>165</v>
      </c>
      <c r="C35" s="3">
        <v>1.9</v>
      </c>
      <c r="D35" s="3">
        <v>14</v>
      </c>
      <c r="E35" s="3">
        <v>4</v>
      </c>
      <c r="F35" s="3">
        <v>2</v>
      </c>
    </row>
    <row r="36" spans="2:6" x14ac:dyDescent="0.25">
      <c r="B36" t="s">
        <v>294</v>
      </c>
      <c r="C36" s="3">
        <v>1.9</v>
      </c>
      <c r="D36" s="3">
        <v>26</v>
      </c>
      <c r="E36" s="3">
        <v>6</v>
      </c>
      <c r="F36" s="3">
        <v>4</v>
      </c>
    </row>
  </sheetData>
  <pageMargins left="0.7" right="0.7" top="0.75" bottom="0.75" header="0.3" footer="0.3"/>
  <pageSetup scale="91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CE3DF-BD28-B645-9C6D-435D6D8A4582}">
  <dimension ref="A1:E12"/>
  <sheetViews>
    <sheetView workbookViewId="0">
      <selection activeCell="C11" sqref="C11"/>
    </sheetView>
  </sheetViews>
  <sheetFormatPr defaultColWidth="11" defaultRowHeight="15.75" x14ac:dyDescent="0.25"/>
  <cols>
    <col min="1" max="1" width="25" customWidth="1"/>
    <col min="2" max="2" width="26.125" customWidth="1"/>
    <col min="3" max="5" width="8.875" style="3" customWidth="1"/>
  </cols>
  <sheetData>
    <row r="1" spans="1:5" x14ac:dyDescent="0.25">
      <c r="A1" s="1" t="s">
        <v>0</v>
      </c>
      <c r="B1" s="1" t="s">
        <v>1</v>
      </c>
      <c r="C1" s="2" t="s">
        <v>3</v>
      </c>
      <c r="D1" s="2" t="s">
        <v>5</v>
      </c>
      <c r="E1" s="2" t="s">
        <v>6</v>
      </c>
    </row>
    <row r="2" spans="1:5" x14ac:dyDescent="0.25">
      <c r="B2" t="s">
        <v>173</v>
      </c>
      <c r="C2" s="3">
        <v>18</v>
      </c>
      <c r="D2" s="3">
        <v>4</v>
      </c>
      <c r="E2" s="3">
        <v>2.2000000000000002</v>
      </c>
    </row>
    <row r="3" spans="1:5" x14ac:dyDescent="0.25">
      <c r="B3" t="s">
        <v>51</v>
      </c>
      <c r="C3" s="4">
        <v>2</v>
      </c>
      <c r="E3" s="3">
        <v>0.5</v>
      </c>
    </row>
    <row r="4" spans="1:5" x14ac:dyDescent="0.25">
      <c r="B4" t="s">
        <v>145</v>
      </c>
      <c r="C4" s="3">
        <v>5</v>
      </c>
      <c r="E4" s="3">
        <v>1.8</v>
      </c>
    </row>
    <row r="5" spans="1:5" x14ac:dyDescent="0.25">
      <c r="B5" t="s">
        <v>218</v>
      </c>
      <c r="C5" s="3">
        <v>9</v>
      </c>
      <c r="E5" s="3">
        <v>2.5</v>
      </c>
    </row>
    <row r="6" spans="1:5" x14ac:dyDescent="0.25">
      <c r="B6" t="s">
        <v>219</v>
      </c>
      <c r="C6" s="3">
        <v>7</v>
      </c>
      <c r="E6" s="3">
        <v>2</v>
      </c>
    </row>
    <row r="7" spans="1:5" x14ac:dyDescent="0.25">
      <c r="B7" t="s">
        <v>62</v>
      </c>
      <c r="C7" s="3">
        <v>7</v>
      </c>
      <c r="E7" s="3">
        <v>1.8</v>
      </c>
    </row>
    <row r="8" spans="1:5" x14ac:dyDescent="0.25">
      <c r="B8" t="s">
        <v>220</v>
      </c>
      <c r="C8" s="3">
        <v>18</v>
      </c>
      <c r="D8" s="3">
        <v>8</v>
      </c>
      <c r="E8" s="3">
        <v>4.4000000000000004</v>
      </c>
    </row>
    <row r="11" spans="1:5" x14ac:dyDescent="0.25">
      <c r="B11" t="s">
        <v>75</v>
      </c>
      <c r="C11" s="3">
        <v>16</v>
      </c>
      <c r="D11" s="3">
        <v>6</v>
      </c>
      <c r="E11" s="3">
        <v>5</v>
      </c>
    </row>
    <row r="12" spans="1:5" x14ac:dyDescent="0.25">
      <c r="B12" t="s">
        <v>90</v>
      </c>
      <c r="C12" s="3">
        <v>17</v>
      </c>
      <c r="D12" s="3">
        <v>4</v>
      </c>
      <c r="E12" s="3">
        <v>2.2999999999999998</v>
      </c>
    </row>
  </sheetData>
  <sortState xmlns:xlrd2="http://schemas.microsoft.com/office/spreadsheetml/2017/richdata2" ref="B2:D15">
    <sortCondition ref="B2"/>
  </sortState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E8C59-2FD4-714C-8E6E-B348787269DA}">
  <dimension ref="A1:D16"/>
  <sheetViews>
    <sheetView workbookViewId="0">
      <selection activeCell="C12" sqref="C12"/>
    </sheetView>
  </sheetViews>
  <sheetFormatPr defaultColWidth="11" defaultRowHeight="15.75" x14ac:dyDescent="0.25"/>
  <cols>
    <col min="1" max="1" width="25" customWidth="1"/>
    <col min="2" max="2" width="26.125" customWidth="1"/>
    <col min="3" max="4" width="8.875" style="3" customWidth="1"/>
  </cols>
  <sheetData>
    <row r="1" spans="1:4" x14ac:dyDescent="0.25">
      <c r="A1" s="1" t="s">
        <v>0</v>
      </c>
      <c r="B1" s="1" t="s">
        <v>1</v>
      </c>
      <c r="C1" s="2" t="s">
        <v>5</v>
      </c>
      <c r="D1" s="2" t="s">
        <v>6</v>
      </c>
    </row>
    <row r="2" spans="1:4" x14ac:dyDescent="0.25">
      <c r="A2" s="19"/>
      <c r="B2" t="s">
        <v>241</v>
      </c>
      <c r="C2" s="3">
        <v>14</v>
      </c>
      <c r="D2" s="3">
        <v>0.6</v>
      </c>
    </row>
    <row r="3" spans="1:4" x14ac:dyDescent="0.25">
      <c r="A3" s="19"/>
      <c r="B3" s="19"/>
      <c r="C3" s="20"/>
      <c r="D3" s="20"/>
    </row>
    <row r="4" spans="1:4" x14ac:dyDescent="0.25">
      <c r="A4" s="19"/>
      <c r="B4" s="19"/>
      <c r="C4" s="20"/>
      <c r="D4" s="20"/>
    </row>
    <row r="5" spans="1:4" x14ac:dyDescent="0.25">
      <c r="A5" s="19"/>
      <c r="B5" s="19" t="s">
        <v>7</v>
      </c>
      <c r="C5" s="20">
        <v>8</v>
      </c>
      <c r="D5" s="20">
        <v>0.5</v>
      </c>
    </row>
    <row r="6" spans="1:4" x14ac:dyDescent="0.25">
      <c r="A6" s="19"/>
      <c r="B6" t="s">
        <v>8</v>
      </c>
      <c r="C6" s="20">
        <v>5</v>
      </c>
      <c r="D6" s="20">
        <v>0.5</v>
      </c>
    </row>
    <row r="7" spans="1:4" x14ac:dyDescent="0.25">
      <c r="A7" s="19"/>
      <c r="B7" t="s">
        <v>76</v>
      </c>
      <c r="C7" s="20">
        <v>20</v>
      </c>
      <c r="D7" s="20">
        <v>1</v>
      </c>
    </row>
    <row r="8" spans="1:4" x14ac:dyDescent="0.25">
      <c r="A8" s="19"/>
      <c r="B8" s="19" t="s">
        <v>40</v>
      </c>
      <c r="C8" s="20">
        <v>9</v>
      </c>
      <c r="D8" s="20">
        <v>0.4</v>
      </c>
    </row>
    <row r="9" spans="1:4" x14ac:dyDescent="0.25">
      <c r="A9" s="19"/>
      <c r="B9" s="19" t="s">
        <v>270</v>
      </c>
      <c r="C9" s="20">
        <v>32</v>
      </c>
      <c r="D9" s="20">
        <v>1.8</v>
      </c>
    </row>
    <row r="10" spans="1:4" x14ac:dyDescent="0.25">
      <c r="A10" s="19"/>
      <c r="B10" s="19" t="s">
        <v>271</v>
      </c>
      <c r="C10" s="20">
        <v>25</v>
      </c>
      <c r="D10" s="20">
        <v>1.4</v>
      </c>
    </row>
    <row r="11" spans="1:4" x14ac:dyDescent="0.25">
      <c r="A11" s="19"/>
      <c r="B11" s="19" t="s">
        <v>290</v>
      </c>
      <c r="C11" s="20">
        <v>22</v>
      </c>
      <c r="D11" s="20">
        <v>1.6</v>
      </c>
    </row>
    <row r="12" spans="1:4" x14ac:dyDescent="0.25">
      <c r="A12" s="19"/>
      <c r="B12" s="19"/>
      <c r="C12" s="20"/>
      <c r="D12" s="20"/>
    </row>
    <row r="13" spans="1:4" x14ac:dyDescent="0.25">
      <c r="A13" s="19"/>
      <c r="B13" s="19"/>
      <c r="C13" s="20"/>
      <c r="D13" s="20"/>
    </row>
    <row r="14" spans="1:4" x14ac:dyDescent="0.25">
      <c r="A14" s="19"/>
      <c r="B14" s="19"/>
      <c r="C14" s="20"/>
      <c r="D14" s="20"/>
    </row>
    <row r="15" spans="1:4" x14ac:dyDescent="0.25">
      <c r="A15" s="19"/>
      <c r="B15" s="19"/>
      <c r="C15" s="20"/>
      <c r="D15" s="20"/>
    </row>
    <row r="16" spans="1:4" x14ac:dyDescent="0.25">
      <c r="A16" s="19"/>
      <c r="B16" s="19"/>
      <c r="C16" s="20"/>
      <c r="D16" s="20"/>
    </row>
  </sheetData>
  <sortState xmlns:xlrd2="http://schemas.microsoft.com/office/spreadsheetml/2017/richdata2" ref="B2:C11">
    <sortCondition ref="B2"/>
  </sortState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25880-6599-CF4A-A5D2-1941FF9B250C}">
  <dimension ref="A1:D10"/>
  <sheetViews>
    <sheetView workbookViewId="0">
      <selection activeCell="B9" sqref="B9"/>
    </sheetView>
  </sheetViews>
  <sheetFormatPr defaultColWidth="11" defaultRowHeight="15.75" x14ac:dyDescent="0.25"/>
  <cols>
    <col min="1" max="1" width="25" customWidth="1"/>
    <col min="2" max="2" width="26.125" customWidth="1"/>
    <col min="3" max="4" width="8.875" style="3" customWidth="1"/>
  </cols>
  <sheetData>
    <row r="1" spans="1:4" x14ac:dyDescent="0.25">
      <c r="A1" s="1" t="s">
        <v>0</v>
      </c>
      <c r="B1" s="1" t="s">
        <v>1</v>
      </c>
      <c r="C1" s="2" t="s">
        <v>4</v>
      </c>
      <c r="D1" s="2" t="s">
        <v>6</v>
      </c>
    </row>
    <row r="2" spans="1:4" x14ac:dyDescent="0.25">
      <c r="B2" t="s">
        <v>242</v>
      </c>
      <c r="C2" s="3">
        <v>17</v>
      </c>
      <c r="D2" s="3">
        <v>0.8</v>
      </c>
    </row>
    <row r="4" spans="1:4" x14ac:dyDescent="0.25">
      <c r="B4" t="s">
        <v>44</v>
      </c>
      <c r="C4" s="3">
        <v>13</v>
      </c>
      <c r="D4" s="3">
        <v>1.1000000000000001</v>
      </c>
    </row>
    <row r="5" spans="1:4" x14ac:dyDescent="0.25">
      <c r="B5" t="s">
        <v>58</v>
      </c>
      <c r="C5" s="3">
        <v>13</v>
      </c>
      <c r="D5" s="3">
        <v>0.8</v>
      </c>
    </row>
    <row r="6" spans="1:4" x14ac:dyDescent="0.25">
      <c r="B6" t="s">
        <v>251</v>
      </c>
      <c r="C6" s="3">
        <v>14</v>
      </c>
      <c r="D6" s="3">
        <v>0.8</v>
      </c>
    </row>
    <row r="7" spans="1:4" x14ac:dyDescent="0.25">
      <c r="B7" t="s">
        <v>252</v>
      </c>
      <c r="C7" s="3">
        <v>14</v>
      </c>
      <c r="D7" s="3">
        <v>0.7</v>
      </c>
    </row>
    <row r="8" spans="1:4" x14ac:dyDescent="0.25">
      <c r="B8" t="s">
        <v>256</v>
      </c>
      <c r="C8" s="3">
        <v>20</v>
      </c>
      <c r="D8" s="3">
        <v>1</v>
      </c>
    </row>
    <row r="9" spans="1:4" x14ac:dyDescent="0.25">
      <c r="B9" t="s">
        <v>77</v>
      </c>
      <c r="C9" s="3">
        <v>22</v>
      </c>
      <c r="D9" s="3">
        <v>2.7</v>
      </c>
    </row>
    <row r="10" spans="1:4" x14ac:dyDescent="0.25">
      <c r="B10" t="s">
        <v>127</v>
      </c>
      <c r="C10" s="3">
        <v>23</v>
      </c>
      <c r="D10" s="3">
        <v>3</v>
      </c>
    </row>
  </sheetData>
  <sortState xmlns:xlrd2="http://schemas.microsoft.com/office/spreadsheetml/2017/richdata2" ref="B2:C12">
    <sortCondition ref="B2"/>
  </sortState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Troops</vt:lpstr>
      <vt:lpstr>Averages</vt:lpstr>
      <vt:lpstr>Shield</vt:lpstr>
      <vt:lpstr>Helmet</vt:lpstr>
      <vt:lpstr>Body</vt:lpstr>
      <vt:lpstr>Cape</vt:lpstr>
      <vt:lpstr>Hand</vt:lpstr>
      <vt:lpstr>Leg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Skinner</dc:creator>
  <cp:lastModifiedBy>Nat</cp:lastModifiedBy>
  <cp:lastPrinted>2020-06-01T00:28:23Z</cp:lastPrinted>
  <dcterms:created xsi:type="dcterms:W3CDTF">2020-05-30T02:00:58Z</dcterms:created>
  <dcterms:modified xsi:type="dcterms:W3CDTF">2020-06-01T21:20:46Z</dcterms:modified>
</cp:coreProperties>
</file>