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6"/>
  </bookViews>
  <sheets>
    <sheet name="Neutral" sheetId="1" r:id="rId1"/>
    <sheet name="Northern Realms" sheetId="2" r:id="rId2"/>
    <sheet name="Nilfgaardian" sheetId="3" r:id="rId3"/>
    <sheet name="Scoia'tael" sheetId="5" r:id="rId4"/>
    <sheet name="Monster" sheetId="4" r:id="rId5"/>
    <sheet name="Skellige" sheetId="6" r:id="rId6"/>
    <sheet name="Stats" sheetId="7" r:id="rId7"/>
  </sheets>
  <definedNames>
    <definedName name="THIS_CELL">!A1</definedName>
  </definedNames>
  <calcPr calcId="125725"/>
</workbook>
</file>

<file path=xl/calcChain.xml><?xml version="1.0" encoding="utf-8"?>
<calcChain xmlns="http://schemas.openxmlformats.org/spreadsheetml/2006/main">
  <c r="G16" i="7"/>
  <c r="F16"/>
  <c r="E16"/>
  <c r="D16"/>
  <c r="C16"/>
  <c r="B16"/>
  <c r="H16" l="1"/>
  <c r="G15"/>
  <c r="F15"/>
  <c r="E15"/>
  <c r="D15"/>
  <c r="C15"/>
  <c r="B15"/>
  <c r="C9"/>
  <c r="F19"/>
  <c r="G19"/>
  <c r="G18"/>
  <c r="G17"/>
  <c r="G14"/>
  <c r="G13"/>
  <c r="G12"/>
  <c r="G11"/>
  <c r="G10"/>
  <c r="G9"/>
  <c r="G8"/>
  <c r="G7"/>
  <c r="G6"/>
  <c r="G5"/>
  <c r="G4"/>
  <c r="F18"/>
  <c r="F17"/>
  <c r="F14"/>
  <c r="F12"/>
  <c r="F11"/>
  <c r="F10"/>
  <c r="F9"/>
  <c r="F8"/>
  <c r="F7"/>
  <c r="F6"/>
  <c r="F5"/>
  <c r="F4"/>
  <c r="E19"/>
  <c r="E18"/>
  <c r="E17"/>
  <c r="E14"/>
  <c r="E13"/>
  <c r="E12"/>
  <c r="E11"/>
  <c r="E10"/>
  <c r="E9"/>
  <c r="E8"/>
  <c r="E7"/>
  <c r="E6"/>
  <c r="E5"/>
  <c r="E4"/>
  <c r="D19"/>
  <c r="D18"/>
  <c r="D17"/>
  <c r="D14"/>
  <c r="D13"/>
  <c r="D12"/>
  <c r="D11"/>
  <c r="D10"/>
  <c r="D9"/>
  <c r="D8"/>
  <c r="D7"/>
  <c r="D6"/>
  <c r="D5"/>
  <c r="D4"/>
  <c r="C19"/>
  <c r="C18"/>
  <c r="C17"/>
  <c r="C14"/>
  <c r="C13"/>
  <c r="C12"/>
  <c r="C11"/>
  <c r="C10"/>
  <c r="C8"/>
  <c r="C7"/>
  <c r="C6"/>
  <c r="C5"/>
  <c r="C4"/>
  <c r="B19"/>
  <c r="B18"/>
  <c r="B17"/>
  <c r="B14"/>
  <c r="B13"/>
  <c r="B12"/>
  <c r="B11"/>
  <c r="B10"/>
  <c r="B9"/>
  <c r="B8"/>
  <c r="B7"/>
  <c r="B6"/>
  <c r="B5"/>
  <c r="B4"/>
  <c r="F3"/>
  <c r="E3"/>
  <c r="D3"/>
  <c r="C3"/>
  <c r="B3"/>
  <c r="G3"/>
  <c r="H19" l="1"/>
  <c r="H17"/>
  <c r="H15"/>
  <c r="H18"/>
  <c r="H14"/>
  <c r="H12"/>
  <c r="H7"/>
  <c r="H10"/>
  <c r="H11"/>
  <c r="H9"/>
  <c r="H8"/>
  <c r="H6"/>
  <c r="H5"/>
  <c r="H4"/>
  <c r="H3"/>
  <c r="F13"/>
  <c r="H13" s="1"/>
  <c r="B24"/>
  <c r="H24" s="1"/>
  <c r="G24" l="1"/>
  <c r="G23"/>
  <c r="G22"/>
  <c r="G21"/>
  <c r="F24"/>
  <c r="F23"/>
  <c r="F22"/>
  <c r="F21"/>
  <c r="E24"/>
  <c r="E23"/>
  <c r="E22"/>
  <c r="E21"/>
  <c r="D24"/>
  <c r="D23"/>
  <c r="D22"/>
  <c r="D21"/>
  <c r="C24"/>
  <c r="C23"/>
  <c r="C22"/>
  <c r="C21"/>
  <c r="B23"/>
  <c r="H23" s="1"/>
  <c r="B22"/>
  <c r="H22" s="1"/>
  <c r="B21"/>
  <c r="H21" s="1"/>
</calcChain>
</file>

<file path=xl/sharedStrings.xml><?xml version="1.0" encoding="utf-8"?>
<sst xmlns="http://schemas.openxmlformats.org/spreadsheetml/2006/main" count="730" uniqueCount="325">
  <si>
    <t>Card</t>
  </si>
  <si>
    <t>Power</t>
  </si>
  <si>
    <t>Row</t>
  </si>
  <si>
    <t>Ability</t>
  </si>
  <si>
    <t>Hero</t>
  </si>
  <si>
    <t>Note</t>
  </si>
  <si>
    <t>Geralt</t>
  </si>
  <si>
    <t>M</t>
  </si>
  <si>
    <t>Melee Scorch</t>
  </si>
  <si>
    <t>Vesemir</t>
  </si>
  <si>
    <t>Morale Boost</t>
  </si>
  <si>
    <t>Yennefer</t>
  </si>
  <si>
    <t>R</t>
  </si>
  <si>
    <t>Nurse</t>
  </si>
  <si>
    <t>Ciri</t>
  </si>
  <si>
    <t>Triss</t>
  </si>
  <si>
    <t>Ranged Scorch</t>
  </si>
  <si>
    <t>Dandelion</t>
  </si>
  <si>
    <t>Horn</t>
  </si>
  <si>
    <t>Zoltan</t>
  </si>
  <si>
    <t>S</t>
  </si>
  <si>
    <t>Emiel 1</t>
  </si>
  <si>
    <t>Summons Emiel 2 when removed from the board</t>
  </si>
  <si>
    <t>Emiel 2</t>
  </si>
  <si>
    <t>Villentretenmerth 1</t>
  </si>
  <si>
    <t>Villentretenmerth 2</t>
  </si>
  <si>
    <t>Siege Scorch</t>
  </si>
  <si>
    <t>Mysterious Elf</t>
  </si>
  <si>
    <t>Spy</t>
  </si>
  <si>
    <t>Olgierd</t>
  </si>
  <si>
    <t>M/R</t>
  </si>
  <si>
    <t>Gaunter</t>
  </si>
  <si>
    <t>Summons Gaunter: Darkness cards</t>
  </si>
  <si>
    <t>Gaunter: Darkness</t>
  </si>
  <si>
    <t>Cow</t>
  </si>
  <si>
    <t>Summons BDF when removed from the board</t>
  </si>
  <si>
    <t>Bovine Defense Force (BDF)</t>
  </si>
  <si>
    <t>*</t>
  </si>
  <si>
    <t>Vernon Roche</t>
  </si>
  <si>
    <t>John Natalis</t>
  </si>
  <si>
    <t>Esterad Thyssen</t>
  </si>
  <si>
    <t>Thaler</t>
  </si>
  <si>
    <t>Ves</t>
  </si>
  <si>
    <t>Tight Bond</t>
  </si>
  <si>
    <t>Blue Stripes Commandos</t>
  </si>
  <si>
    <t>Siegfried</t>
  </si>
  <si>
    <t>Yarpen</t>
  </si>
  <si>
    <t>Keira</t>
  </si>
  <si>
    <t>Sile de Tansarville</t>
  </si>
  <si>
    <t>Sigismund Dijkstra</t>
  </si>
  <si>
    <t>Summons Sabrina Glevissig</t>
  </si>
  <si>
    <t>Sabrina Glevissig</t>
  </si>
  <si>
    <t>Summons Sile de Tansarville</t>
  </si>
  <si>
    <t>Sheldon Skaggs</t>
  </si>
  <si>
    <t>Dethmold</t>
  </si>
  <si>
    <t>Prince Stennis</t>
  </si>
  <si>
    <t>Trebuchet</t>
  </si>
  <si>
    <t>Poor Fucking Infantry</t>
  </si>
  <si>
    <t>Bond with same name</t>
  </si>
  <si>
    <t>Crinfrid Reavers</t>
  </si>
  <si>
    <t>Redanian Foot Soldier</t>
  </si>
  <si>
    <t>Catapult</t>
  </si>
  <si>
    <t>Ballista</t>
  </si>
  <si>
    <t>Siege Tower</t>
  </si>
  <si>
    <t>Dun Banner Medic</t>
  </si>
  <si>
    <t>He's a king</t>
  </si>
  <si>
    <t>He's a commander</t>
  </si>
  <si>
    <t>Igni</t>
  </si>
  <si>
    <t>He's an instructor</t>
  </si>
  <si>
    <t>He's immortal</t>
  </si>
  <si>
    <t>Lore Explanation for Ability (if changed)</t>
  </si>
  <si>
    <t>Sile and Sabrina are founding members of the lodge</t>
  </si>
  <si>
    <t>He's a prince/king, not a spy</t>
  </si>
  <si>
    <t>Letho</t>
  </si>
  <si>
    <t>Menno Coehoorn</t>
  </si>
  <si>
    <t>Moorvran Voorhis</t>
  </si>
  <si>
    <t>Tibor</t>
  </si>
  <si>
    <t>Albrich</t>
  </si>
  <si>
    <t>Assire</t>
  </si>
  <si>
    <t>Bond with Fringilla</t>
  </si>
  <si>
    <t>Fringilla</t>
  </si>
  <si>
    <t>Bond with Assire</t>
  </si>
  <si>
    <t>Cynthia</t>
  </si>
  <si>
    <t>Morteisen</t>
  </si>
  <si>
    <t>Rainfarn</t>
  </si>
  <si>
    <t>Renuald</t>
  </si>
  <si>
    <t>Rotten Mangonel</t>
  </si>
  <si>
    <t>Shilard</t>
  </si>
  <si>
    <t>Stefan</t>
  </si>
  <si>
    <t>Sweers</t>
  </si>
  <si>
    <t>Vanhemar</t>
  </si>
  <si>
    <t>Vattier</t>
  </si>
  <si>
    <t>Vreemde</t>
  </si>
  <si>
    <t>Cahir</t>
  </si>
  <si>
    <t>Puttkammer</t>
  </si>
  <si>
    <t>Black Archer</t>
  </si>
  <si>
    <t>Etolian Archer</t>
  </si>
  <si>
    <t>Heavy Fire Scorpion</t>
  </si>
  <si>
    <t>Zerrikanian Fire Scorpion</t>
  </si>
  <si>
    <t>Impera Brigade Guard</t>
  </si>
  <si>
    <t>Nausicaa Cavalry Rider</t>
  </si>
  <si>
    <t>Siege Engineer</t>
  </si>
  <si>
    <t>Young Emissary</t>
  </si>
  <si>
    <t>Siege Technician</t>
  </si>
  <si>
    <t>This scorch is like the scorch card (not row specific)</t>
  </si>
  <si>
    <t>Igni, and he's an assassin</t>
  </si>
  <si>
    <t>Again, commander</t>
  </si>
  <si>
    <t>Assire and Fringilla are countrywoman</t>
  </si>
  <si>
    <t>Also, Assire invited Fringilla to the lodge</t>
  </si>
  <si>
    <t>She is a Nilfgaardian spy</t>
  </si>
  <si>
    <t>… commander</t>
  </si>
  <si>
    <t>They're archers, not medics</t>
  </si>
  <si>
    <t>FIRE!</t>
  </si>
  <si>
    <t>Engineers don't typically fight, they operate and repair</t>
  </si>
  <si>
    <t>Eithne</t>
  </si>
  <si>
    <t>Isengrim</t>
  </si>
  <si>
    <t>Iorveth</t>
  </si>
  <si>
    <t>Ciaran</t>
  </si>
  <si>
    <t>Dennis</t>
  </si>
  <si>
    <t>Milva</t>
  </si>
  <si>
    <t>Ida</t>
  </si>
  <si>
    <t>Filavandrel</t>
  </si>
  <si>
    <t>Yaevinn</t>
  </si>
  <si>
    <t>Dol Blathanna Scout</t>
  </si>
  <si>
    <t>Toruviel</t>
  </si>
  <si>
    <t>Elven Skirmisher</t>
  </si>
  <si>
    <t>Riordain</t>
  </si>
  <si>
    <t>Barclay</t>
  </si>
  <si>
    <t>Havekar Smuggler</t>
  </si>
  <si>
    <t>Summon same name</t>
  </si>
  <si>
    <t>Summons same name</t>
  </si>
  <si>
    <t>Vrihedd Brigade Veteran</t>
  </si>
  <si>
    <t>Brihedd Brigade Recruit</t>
  </si>
  <si>
    <t>Dol Blathanna Archer</t>
  </si>
  <si>
    <t>Havekar Healer</t>
  </si>
  <si>
    <t>Schirru</t>
  </si>
  <si>
    <t>She is queen of the dryads</t>
  </si>
  <si>
    <t>He's a captain</t>
  </si>
  <si>
    <t>She's a powerful sorceress</t>
  </si>
  <si>
    <t>He lead a commando</t>
  </si>
  <si>
    <t>He's commander of the Makaham Volunteer Army</t>
  </si>
  <si>
    <t>He lead a Scoia'tael commando</t>
  </si>
  <si>
    <t>Toruviel is a Dol Blathanna leader</t>
  </si>
  <si>
    <t>They're a brigade, bonding is what they do</t>
  </si>
  <si>
    <t>Dwarven Skirmisher</t>
  </si>
  <si>
    <t>Saskia (Saesenthessis)</t>
  </si>
  <si>
    <t>Borch is a man who can turn into a golden dragon</t>
  </si>
  <si>
    <t>He is a secret agent</t>
  </si>
  <si>
    <t>Draug</t>
  </si>
  <si>
    <t>Kayran</t>
  </si>
  <si>
    <t>Imlerith</t>
  </si>
  <si>
    <t>Leshen</t>
  </si>
  <si>
    <t>Forktail</t>
  </si>
  <si>
    <t>Earth Elemental</t>
  </si>
  <si>
    <t>Bond with Fire Elemental</t>
  </si>
  <si>
    <t>Fire Elemental</t>
  </si>
  <si>
    <t>Bond with Earth Elemental</t>
  </si>
  <si>
    <t>Fiend</t>
  </si>
  <si>
    <t>Botchling</t>
  </si>
  <si>
    <t>Griffin</t>
  </si>
  <si>
    <t>Werewolf</t>
  </si>
  <si>
    <t>Frightener</t>
  </si>
  <si>
    <t>Ice Giant</t>
  </si>
  <si>
    <t>Endrega</t>
  </si>
  <si>
    <t>Calaeno Harpy</t>
  </si>
  <si>
    <t>Cockatrice</t>
  </si>
  <si>
    <t>Gargoyle</t>
  </si>
  <si>
    <t>Grave Hag</t>
  </si>
  <si>
    <t>Foglet</t>
  </si>
  <si>
    <t>Wyvern</t>
  </si>
  <si>
    <t>Arachas Behemoth</t>
  </si>
  <si>
    <t>Summon Arachas cards</t>
  </si>
  <si>
    <t>Arachas</t>
  </si>
  <si>
    <t>Nekker</t>
  </si>
  <si>
    <t>Vampire: Ekimmara</t>
  </si>
  <si>
    <t>Vampire: Fleder</t>
  </si>
  <si>
    <t>Vampire: Garkain</t>
  </si>
  <si>
    <t>Vampire: Bruxa</t>
  </si>
  <si>
    <t>Summon all other vampires</t>
  </si>
  <si>
    <t>Vampire: Katakan</t>
  </si>
  <si>
    <t>Ghoul</t>
  </si>
  <si>
    <t>Crones</t>
  </si>
  <si>
    <t>Summon all other crones</t>
  </si>
  <si>
    <t>Toad</t>
  </si>
  <si>
    <t>Can transform into a tornado of fire during
Witcher 2 boss fight</t>
  </si>
  <si>
    <t>He's General of the Wild Hunt</t>
  </si>
  <si>
    <t>If you've ever fought one, you know why</t>
  </si>
  <si>
    <t>Honestly, the monster deck just needed a tight bond
(and this made the most sense)</t>
  </si>
  <si>
    <t>Botching blood attracts wraiths, and this
is what happens in the game</t>
  </si>
  <si>
    <t>They can bind other creatures to their will</t>
  </si>
  <si>
    <t>As their bestiary entry explains, "a lone nekker is
harmless, five are dangerous…"</t>
  </si>
  <si>
    <t>Hjalmar</t>
  </si>
  <si>
    <t>Cerys</t>
  </si>
  <si>
    <t>Summon Shield Maidens</t>
  </si>
  <si>
    <t>Shield Maiden</t>
  </si>
  <si>
    <t>Ermion</t>
  </si>
  <si>
    <t>Clear Weather</t>
  </si>
  <si>
    <t>Draig Bon-Dhu</t>
  </si>
  <si>
    <t>Summon Holger Blackhand</t>
  </si>
  <si>
    <t>Holger Blackhand</t>
  </si>
  <si>
    <t>Madman Lugos</t>
  </si>
  <si>
    <t>Summon Clan Heymaey Skald</t>
  </si>
  <si>
    <t>Clan Heymaey Skald</t>
  </si>
  <si>
    <t>Udalryk</t>
  </si>
  <si>
    <t>Birna Bran</t>
  </si>
  <si>
    <t>Mushroom</t>
  </si>
  <si>
    <t>Morphs berkerkers into their bear form</t>
  </si>
  <si>
    <t>Blueboy Lugos</t>
  </si>
  <si>
    <t>Svanrige</t>
  </si>
  <si>
    <t>Olaf</t>
  </si>
  <si>
    <t>Berserker</t>
  </si>
  <si>
    <t>Morph</t>
  </si>
  <si>
    <t>Morphs into Berserker Bear upon mushroom effect</t>
  </si>
  <si>
    <t>Berserker Bear</t>
  </si>
  <si>
    <t>Young Berserker</t>
  </si>
  <si>
    <t>Morphs into Young Bear upon mushroom effect</t>
  </si>
  <si>
    <t>Young Berserker Bear</t>
  </si>
  <si>
    <t>An Craite Warrior</t>
  </si>
  <si>
    <t>Tordarroch Armorsmith</t>
  </si>
  <si>
    <t>Light Longship</t>
  </si>
  <si>
    <t>Draw Card</t>
  </si>
  <si>
    <t>War Longship</t>
  </si>
  <si>
    <t>Clan Brokvar Archer</t>
  </si>
  <si>
    <t>Kambi</t>
  </si>
  <si>
    <t>Summon Avenger</t>
  </si>
  <si>
    <t>Hemdall</t>
  </si>
  <si>
    <t>Summon Hemdall when removed from the board</t>
  </si>
  <si>
    <t>Not in deck, only available via Kambi</t>
  </si>
  <si>
    <t>Not in deck, only available via Emiel 1</t>
  </si>
  <si>
    <t>She is (maybe) queen, and is an intelligent leader
who command troops from the back lines</t>
  </si>
  <si>
    <t>He is (maybe) king, and therefore a commander</t>
  </si>
  <si>
    <t>Holger is leader of clan Dimun</t>
  </si>
  <si>
    <r>
      <t>He's in a pirate ship with bi</t>
    </r>
    <r>
      <rPr>
        <sz val="12"/>
        <color theme="1"/>
        <rFont val="宋体"/>
        <family val="2"/>
        <scheme val="minor"/>
      </rPr>
      <t>g as</t>
    </r>
    <r>
      <rPr>
        <sz val="14"/>
        <color theme="1"/>
        <rFont val="宋体"/>
        <family val="2"/>
        <scheme val="minor"/>
      </rPr>
      <t>s can</t>
    </r>
    <r>
      <rPr>
        <sz val="16"/>
        <color theme="1"/>
        <rFont val="宋体"/>
        <family val="2"/>
        <scheme val="minor"/>
      </rPr>
      <t>no</t>
    </r>
    <r>
      <rPr>
        <sz val="18"/>
        <color theme="1"/>
        <rFont val="宋体"/>
        <family val="2"/>
        <scheme val="minor"/>
      </rPr>
      <t>ns!</t>
    </r>
  </si>
  <si>
    <t>He's jarl of Hindarsfjal which is the terrotiry of
Clan Heymaey</t>
  </si>
  <si>
    <t>That's what Skalds do</t>
  </si>
  <si>
    <t>This is what she does in the game</t>
  </si>
  <si>
    <t>Brokvar archers are tight like that</t>
  </si>
  <si>
    <t>Neutral</t>
  </si>
  <si>
    <t>Northern Realms</t>
  </si>
  <si>
    <t>Nilfgaardian</t>
  </si>
  <si>
    <t>Scoia'tael</t>
  </si>
  <si>
    <t>Monster</t>
  </si>
  <si>
    <t>Skellige</t>
  </si>
  <si>
    <t>Board Scorch</t>
  </si>
  <si>
    <t>None</t>
  </si>
  <si>
    <t>Philippa</t>
  </si>
  <si>
    <t>Siege Scorch
Summon Avenger</t>
  </si>
  <si>
    <t>Summons Villen 1 when removed from the board</t>
  </si>
  <si>
    <t>Summons himself when removed from the board
(only occurs once)</t>
  </si>
  <si>
    <t>He's a druid</t>
  </si>
  <si>
    <t>Bond with Young Berserker Bears</t>
  </si>
  <si>
    <t>Bond with same name and Berserker Bear</t>
  </si>
  <si>
    <t>Bears needed a buff</t>
  </si>
  <si>
    <t>He lead the Vrihedd Brigade in battle</t>
  </si>
  <si>
    <t>She is Borch's daughter and also a god damn dragon!</t>
  </si>
  <si>
    <t>Riordain is a Scoia'tael leader</t>
  </si>
  <si>
    <t>Who better to bond with than their commander?</t>
  </si>
  <si>
    <t>Bond with same name and Ves</t>
  </si>
  <si>
    <t>Not in deck, only available via Villen 1</t>
  </si>
  <si>
    <t>He's a higher vampire, and therefore, immortal</t>
  </si>
  <si>
    <t>Bond with Blue Stripes</t>
  </si>
  <si>
    <t>She's a member of Roche's Blue Stripes</t>
  </si>
  <si>
    <t>Summon Ves</t>
  </si>
  <si>
    <t>Ves is a member of his Blue Stripes, of which he is commander</t>
  </si>
  <si>
    <t>Summon and bond with Barclay, not other MDs</t>
  </si>
  <si>
    <t>Bond with Mahakam Defenders</t>
  </si>
  <si>
    <t>Bond with Elven Skirmishers</t>
  </si>
  <si>
    <t>Bond with Dol Blathanna Scouts</t>
  </si>
  <si>
    <t>Summon and bond with Toruviel, not other DBSs</t>
  </si>
  <si>
    <t>Summon and bond with Riordain, not other ESs</t>
  </si>
  <si>
    <t>Tight Bond
Melee Scorch</t>
  </si>
  <si>
    <t>Summon Vrihedd Brigade Veterans</t>
  </si>
  <si>
    <t>He was king and ruler of the Dol Blathanna elves</t>
  </si>
  <si>
    <t>Summon Arachas Behemoth and same name</t>
  </si>
  <si>
    <t>She's a highly influential person and arguably the "leader" of the lodge</t>
  </si>
  <si>
    <t>Kaedweni Catapult Expert</t>
  </si>
  <si>
    <t>Kaedweni Ballista Expert</t>
  </si>
  <si>
    <t>Kaedweni Trebuchet Expert</t>
  </si>
  <si>
    <t>Bond with Catapults</t>
  </si>
  <si>
    <t>Bond with Ballistas</t>
  </si>
  <si>
    <t>Bond with Trebuchets</t>
  </si>
  <si>
    <t>Bond with Kaedweni Catapult Expert</t>
  </si>
  <si>
    <t>Bond with Kaedweni Ballista Expert</t>
  </si>
  <si>
    <t>Bond with Kaedweni Trebuchet Expert</t>
  </si>
  <si>
    <t>She's a leader from Dol Blathanna</t>
  </si>
  <si>
    <t>They're an elite army division</t>
  </si>
  <si>
    <t>Doppler</t>
  </si>
  <si>
    <t>It's a monster that can take the form of other beings</t>
  </si>
  <si>
    <t>Nekker Warrior</t>
  </si>
  <si>
    <t>Summon and bond with Nekkers</t>
  </si>
  <si>
    <t>Summon and bond with same name and Warrior</t>
  </si>
  <si>
    <t>Alghoul</t>
  </si>
  <si>
    <t>Summon and bond with same name and Alghoul</t>
  </si>
  <si>
    <t>Summon and bond with Ghouls</t>
  </si>
  <si>
    <t>Makes sense based on gameplay</t>
  </si>
  <si>
    <t>Muster</t>
  </si>
  <si>
    <t>Muster
Morale Boost</t>
  </si>
  <si>
    <t>Muster
Tight Bond</t>
  </si>
  <si>
    <t>All</t>
  </si>
  <si>
    <t>Summon Wraith</t>
  </si>
  <si>
    <t>Summon Werewolf</t>
  </si>
  <si>
    <t>Wraith</t>
  </si>
  <si>
    <t>Decoy</t>
  </si>
  <si>
    <t>Bears (sadly) don't have laser eyes</t>
  </si>
  <si>
    <t>Summon Nausicaa Cavalry Riders</t>
  </si>
  <si>
    <t>He lead them into the Battle of Brenna</t>
  </si>
  <si>
    <t>Summons Kaedweni Siege Experts
(there are now 2 copies of this card)</t>
  </si>
  <si>
    <t>Melee/ranged because space and time and all that, scorch because she can't control her powers</t>
  </si>
  <si>
    <t>She acted as a village healer in the game …
and it didn't work for her to be a decoy :(</t>
  </si>
  <si>
    <t>Mahakaman Defender</t>
  </si>
  <si>
    <t>Only Bruxa and Katakan summon the rest now because they are higher vampires and the rest are not</t>
  </si>
  <si>
    <t>Hemdall is called during Ragh nar Roog, which is based on Norse mythology's Ragnarök, during which heroes in Valhalla are "resurrected" to aid in battle</t>
  </si>
  <si>
    <t>w</t>
  </si>
  <si>
    <t>Has powerful magic destructive magic</t>
  </si>
  <si>
    <t>Plays a supporting role a lot of the time</t>
  </si>
  <si>
    <t>Gwent Plus Plus v1.2 ----- Neutral Cards</t>
  </si>
  <si>
    <t>Gwent Plus Plus v1.2 ----- Northern Realms Deck</t>
  </si>
  <si>
    <t>Gwent Plus Plus v1.2 ----- Nilfgaardian Deck</t>
  </si>
  <si>
    <t>Gwent Plus Plus v1.2 ----- Scoia'tael Deck</t>
  </si>
  <si>
    <t>Gwent Plus Plus v1.2 ----- Monster Deck</t>
  </si>
  <si>
    <t>Gwent Plus Plus v1.2 ----- Skellige Deck</t>
  </si>
  <si>
    <t>Gwent Plus Plus v1.2 ----- Faction Stats</t>
  </si>
  <si>
    <t>Clan Dimun Pirate</t>
    <phoneticPr fontId="9" type="noConversion"/>
  </si>
  <si>
    <t>Donar an Hindar</t>
    <phoneticPr fontId="9" type="noConversion"/>
  </si>
  <si>
    <t>Vildkaarl</t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</si>
</sst>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scheme val="minor"/>
    </font>
    <font>
      <sz val="12"/>
      <color theme="1"/>
      <name val="宋体"/>
      <family val="2"/>
      <scheme val="minor"/>
    </font>
    <font>
      <sz val="14"/>
      <color theme="1"/>
      <name val="宋体"/>
      <family val="2"/>
      <scheme val="minor"/>
    </font>
    <font>
      <sz val="16"/>
      <color theme="1"/>
      <name val="宋体"/>
      <family val="2"/>
      <scheme val="minor"/>
    </font>
    <font>
      <sz val="18"/>
      <color theme="1"/>
      <name val="宋体"/>
      <family val="2"/>
      <scheme val="minor"/>
    </font>
    <font>
      <sz val="18"/>
      <color theme="0"/>
      <name val="宋体"/>
      <family val="2"/>
      <scheme val="minor"/>
    </font>
    <font>
      <sz val="14"/>
      <color theme="0"/>
      <name val="宋体"/>
      <family val="2"/>
      <scheme val="minor"/>
    </font>
    <font>
      <sz val="11"/>
      <name val="宋体"/>
      <family val="2"/>
      <scheme val="minor"/>
    </font>
    <font>
      <sz val="14"/>
      <name val="宋体"/>
      <family val="2"/>
      <scheme val="minor"/>
    </font>
    <font>
      <sz val="9"/>
      <name val="宋体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6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NumberFormat="1" applyFont="1" applyAlignment="1">
      <alignment horizontal="center" vertical="center"/>
    </xf>
    <xf numFmtId="0" fontId="0" fillId="4" borderId="2" xfId="0" applyFill="1" applyBorder="1" applyAlignment="1">
      <alignment horizontal="left" vertical="center"/>
    </xf>
    <xf numFmtId="0" fontId="0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left" vertical="center"/>
    </xf>
    <xf numFmtId="0" fontId="0" fillId="5" borderId="3" xfId="0" applyNumberFormat="1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/>
    </xf>
    <xf numFmtId="0" fontId="0" fillId="4" borderId="3" xfId="0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/>
    </xf>
    <xf numFmtId="0" fontId="0" fillId="4" borderId="4" xfId="0" applyNumberFormat="1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4" xfId="0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indent="1"/>
    </xf>
    <xf numFmtId="0" fontId="0" fillId="4" borderId="2" xfId="0" applyFill="1" applyBorder="1" applyAlignment="1">
      <alignment horizontal="left" vertical="center" indent="1"/>
    </xf>
    <xf numFmtId="0" fontId="0" fillId="5" borderId="3" xfId="0" applyFill="1" applyBorder="1" applyAlignment="1">
      <alignment horizontal="left" vertical="center" indent="1"/>
    </xf>
    <xf numFmtId="0" fontId="0" fillId="4" borderId="3" xfId="0" applyFill="1" applyBorder="1" applyAlignment="1">
      <alignment horizontal="left" vertical="center" indent="1"/>
    </xf>
    <xf numFmtId="0" fontId="0" fillId="5" borderId="4" xfId="0" applyFill="1" applyBorder="1" applyAlignment="1">
      <alignment horizontal="left" vertical="center" indent="1"/>
    </xf>
    <xf numFmtId="0" fontId="0" fillId="4" borderId="4" xfId="0" applyFill="1" applyBorder="1" applyAlignment="1">
      <alignment horizontal="left" vertical="center" indent="1"/>
    </xf>
    <xf numFmtId="0" fontId="2" fillId="3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7" fillId="5" borderId="3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center" vertical="center"/>
    </xf>
    <xf numFmtId="0" fontId="7" fillId="5" borderId="3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left" vertical="center" indent="1"/>
    </xf>
    <xf numFmtId="0" fontId="0" fillId="5" borderId="3" xfId="0" applyFont="1" applyFill="1" applyBorder="1" applyAlignment="1">
      <alignment horizontal="left" vertical="center" indent="1"/>
    </xf>
    <xf numFmtId="0" fontId="0" fillId="5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left" vertical="center" wrapText="1"/>
    </xf>
    <xf numFmtId="0" fontId="2" fillId="5" borderId="5" xfId="0" quotePrefix="1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5" borderId="3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5" borderId="4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4" borderId="4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"/>
  <sheetViews>
    <sheetView zoomScaleNormal="100" workbookViewId="0">
      <selection activeCell="E3" sqref="E3"/>
    </sheetView>
  </sheetViews>
  <sheetFormatPr defaultColWidth="9.125" defaultRowHeight="13.5"/>
  <cols>
    <col min="1" max="1" width="26.125" style="5" bestFit="1" customWidth="1"/>
    <col min="2" max="2" width="8.375" style="6" bestFit="1" customWidth="1"/>
    <col min="3" max="3" width="12" style="3" customWidth="1"/>
    <col min="4" max="4" width="18" style="5" customWidth="1"/>
    <col min="5" max="5" width="47.125" style="5" customWidth="1"/>
    <col min="6" max="6" width="9.125" style="3"/>
    <col min="7" max="7" width="51.625" style="5" bestFit="1" customWidth="1"/>
    <col min="8" max="16384" width="9.125" style="1"/>
  </cols>
  <sheetData>
    <row r="1" spans="1:7" ht="26.25" customHeight="1">
      <c r="A1" s="67" t="s">
        <v>315</v>
      </c>
      <c r="B1" s="67"/>
      <c r="C1" s="67"/>
      <c r="D1" s="67"/>
      <c r="E1" s="67"/>
      <c r="F1" s="67"/>
      <c r="G1" s="67"/>
    </row>
    <row r="2" spans="1:7" ht="22.5" customHeight="1">
      <c r="A2" s="2" t="s">
        <v>0</v>
      </c>
      <c r="B2" s="4" t="s">
        <v>1</v>
      </c>
      <c r="C2" s="2" t="s">
        <v>2</v>
      </c>
      <c r="D2" s="2" t="s">
        <v>3</v>
      </c>
      <c r="E2" s="2" t="s">
        <v>5</v>
      </c>
      <c r="F2" s="2" t="s">
        <v>4</v>
      </c>
      <c r="G2" s="2" t="s">
        <v>70</v>
      </c>
    </row>
    <row r="3" spans="1:7">
      <c r="A3" s="30" t="s">
        <v>6</v>
      </c>
      <c r="B3" s="8">
        <v>13</v>
      </c>
      <c r="C3" s="9" t="s">
        <v>7</v>
      </c>
      <c r="D3" s="7" t="s">
        <v>8</v>
      </c>
      <c r="E3" s="7"/>
      <c r="F3" s="9" t="s">
        <v>37</v>
      </c>
      <c r="G3" s="7" t="s">
        <v>67</v>
      </c>
    </row>
    <row r="4" spans="1:7">
      <c r="A4" s="31" t="s">
        <v>9</v>
      </c>
      <c r="B4" s="11">
        <v>9</v>
      </c>
      <c r="C4" s="12" t="s">
        <v>7</v>
      </c>
      <c r="D4" s="10" t="s">
        <v>10</v>
      </c>
      <c r="E4" s="10"/>
      <c r="F4" s="12"/>
      <c r="G4" s="16" t="s">
        <v>68</v>
      </c>
    </row>
    <row r="5" spans="1:7">
      <c r="A5" s="32" t="s">
        <v>11</v>
      </c>
      <c r="B5" s="14">
        <v>11</v>
      </c>
      <c r="C5" s="15" t="s">
        <v>12</v>
      </c>
      <c r="D5" s="13" t="s">
        <v>16</v>
      </c>
      <c r="E5" s="13"/>
      <c r="F5" s="15" t="s">
        <v>37</v>
      </c>
      <c r="G5" s="17" t="s">
        <v>313</v>
      </c>
    </row>
    <row r="6" spans="1:7" ht="27">
      <c r="A6" s="31" t="s">
        <v>14</v>
      </c>
      <c r="B6" s="11">
        <v>15</v>
      </c>
      <c r="C6" s="12" t="s">
        <v>30</v>
      </c>
      <c r="D6" s="16" t="s">
        <v>243</v>
      </c>
      <c r="E6" s="10"/>
      <c r="F6" s="12" t="s">
        <v>37</v>
      </c>
      <c r="G6" s="16" t="s">
        <v>307</v>
      </c>
    </row>
    <row r="7" spans="1:7">
      <c r="A7" s="32" t="s">
        <v>15</v>
      </c>
      <c r="B7" s="14">
        <v>7</v>
      </c>
      <c r="C7" s="15" t="s">
        <v>12</v>
      </c>
      <c r="D7" s="13" t="s">
        <v>13</v>
      </c>
      <c r="E7" s="13"/>
      <c r="F7" s="15"/>
      <c r="G7" s="17" t="s">
        <v>314</v>
      </c>
    </row>
    <row r="8" spans="1:7">
      <c r="A8" s="31" t="s">
        <v>17</v>
      </c>
      <c r="B8" s="11">
        <v>1</v>
      </c>
      <c r="C8" s="12" t="s">
        <v>12</v>
      </c>
      <c r="D8" s="10" t="s">
        <v>18</v>
      </c>
      <c r="E8" s="10"/>
      <c r="F8" s="12"/>
      <c r="G8" s="16"/>
    </row>
    <row r="9" spans="1:7">
      <c r="A9" s="32" t="s">
        <v>19</v>
      </c>
      <c r="B9" s="14">
        <v>6</v>
      </c>
      <c r="C9" s="15" t="s">
        <v>7</v>
      </c>
      <c r="D9" s="13" t="s">
        <v>244</v>
      </c>
      <c r="E9" s="13"/>
      <c r="F9" s="15"/>
      <c r="G9" s="13"/>
    </row>
    <row r="10" spans="1:7">
      <c r="A10" s="31" t="s">
        <v>21</v>
      </c>
      <c r="B10" s="11">
        <v>6</v>
      </c>
      <c r="C10" s="12" t="s">
        <v>7</v>
      </c>
      <c r="D10" s="10" t="s">
        <v>224</v>
      </c>
      <c r="E10" s="16" t="s">
        <v>22</v>
      </c>
      <c r="F10" s="12" t="s">
        <v>37</v>
      </c>
      <c r="G10" s="10" t="s">
        <v>259</v>
      </c>
    </row>
    <row r="11" spans="1:7">
      <c r="A11" s="32" t="s">
        <v>23</v>
      </c>
      <c r="B11" s="14">
        <v>13</v>
      </c>
      <c r="C11" s="15" t="s">
        <v>7</v>
      </c>
      <c r="D11" s="13" t="s">
        <v>244</v>
      </c>
      <c r="E11" s="17" t="s">
        <v>228</v>
      </c>
      <c r="F11" s="15" t="s">
        <v>37</v>
      </c>
      <c r="G11" s="13"/>
    </row>
    <row r="12" spans="1:7" ht="27">
      <c r="A12" s="41" t="s">
        <v>24</v>
      </c>
      <c r="B12" s="11">
        <v>15</v>
      </c>
      <c r="C12" s="12" t="s">
        <v>20</v>
      </c>
      <c r="D12" s="16" t="s">
        <v>246</v>
      </c>
      <c r="E12" s="10" t="s">
        <v>247</v>
      </c>
      <c r="F12" s="12" t="s">
        <v>37</v>
      </c>
      <c r="G12" s="10" t="s">
        <v>146</v>
      </c>
    </row>
    <row r="13" spans="1:7">
      <c r="A13" s="42" t="s">
        <v>25</v>
      </c>
      <c r="B13" s="14">
        <v>5</v>
      </c>
      <c r="C13" s="15" t="s">
        <v>7</v>
      </c>
      <c r="D13" s="13" t="s">
        <v>244</v>
      </c>
      <c r="E13" s="13" t="s">
        <v>258</v>
      </c>
      <c r="F13" s="15" t="s">
        <v>37</v>
      </c>
      <c r="G13" s="13"/>
    </row>
    <row r="14" spans="1:7">
      <c r="A14" s="31" t="s">
        <v>27</v>
      </c>
      <c r="B14" s="11">
        <v>1</v>
      </c>
      <c r="C14" s="12" t="s">
        <v>12</v>
      </c>
      <c r="D14" s="10" t="s">
        <v>28</v>
      </c>
      <c r="E14" s="10"/>
      <c r="F14" s="12" t="s">
        <v>37</v>
      </c>
      <c r="G14" s="10"/>
    </row>
    <row r="15" spans="1:7" ht="27">
      <c r="A15" s="32" t="s">
        <v>29</v>
      </c>
      <c r="B15" s="14">
        <v>8</v>
      </c>
      <c r="C15" s="15" t="s">
        <v>7</v>
      </c>
      <c r="D15" s="17" t="s">
        <v>224</v>
      </c>
      <c r="E15" s="17" t="s">
        <v>248</v>
      </c>
      <c r="F15" s="15" t="s">
        <v>37</v>
      </c>
      <c r="G15" s="13" t="s">
        <v>69</v>
      </c>
    </row>
    <row r="16" spans="1:7">
      <c r="A16" s="31" t="s">
        <v>31</v>
      </c>
      <c r="B16" s="11">
        <v>14</v>
      </c>
      <c r="C16" s="12" t="s">
        <v>20</v>
      </c>
      <c r="D16" s="10" t="s">
        <v>295</v>
      </c>
      <c r="E16" s="10" t="s">
        <v>32</v>
      </c>
      <c r="F16" s="12" t="s">
        <v>37</v>
      </c>
      <c r="G16" s="10"/>
    </row>
    <row r="17" spans="1:7">
      <c r="A17" s="32" t="s">
        <v>33</v>
      </c>
      <c r="B17" s="14">
        <v>4</v>
      </c>
      <c r="C17" s="15" t="s">
        <v>7</v>
      </c>
      <c r="D17" s="13" t="s">
        <v>295</v>
      </c>
      <c r="E17" s="13" t="s">
        <v>130</v>
      </c>
      <c r="F17" s="15"/>
      <c r="G17" s="13"/>
    </row>
    <row r="18" spans="1:7">
      <c r="A18" s="31" t="s">
        <v>34</v>
      </c>
      <c r="B18" s="11">
        <v>0</v>
      </c>
      <c r="C18" s="12" t="s">
        <v>7</v>
      </c>
      <c r="D18" s="10" t="s">
        <v>224</v>
      </c>
      <c r="E18" s="10" t="s">
        <v>35</v>
      </c>
      <c r="F18" s="12"/>
      <c r="G18" s="10"/>
    </row>
    <row r="19" spans="1:7">
      <c r="A19" s="34" t="s">
        <v>36</v>
      </c>
      <c r="B19" s="19">
        <v>8</v>
      </c>
      <c r="C19" s="20" t="s">
        <v>7</v>
      </c>
      <c r="D19" s="18" t="s">
        <v>244</v>
      </c>
      <c r="E19" s="18"/>
      <c r="F19" s="20"/>
      <c r="G19" s="18"/>
    </row>
    <row r="20" spans="1:7">
      <c r="A20" s="1"/>
      <c r="B20" s="1"/>
      <c r="C20" s="1"/>
      <c r="D20" s="1"/>
      <c r="E20" s="1"/>
      <c r="F20" s="1"/>
      <c r="G20" s="1"/>
    </row>
    <row r="21" spans="1:7">
      <c r="A21" s="1"/>
      <c r="B21" s="1"/>
      <c r="C21" s="1"/>
      <c r="D21" s="1"/>
      <c r="E21" s="1"/>
      <c r="F21" s="1"/>
      <c r="G21" s="1"/>
    </row>
    <row r="22" spans="1:7">
      <c r="A22" s="1"/>
      <c r="B22" s="1"/>
      <c r="C22" s="1"/>
      <c r="D22" s="1"/>
      <c r="E22" s="1"/>
      <c r="F22" s="1"/>
      <c r="G22" s="1"/>
    </row>
    <row r="23" spans="1:7">
      <c r="A23" s="1"/>
      <c r="B23" s="1"/>
      <c r="C23" s="1"/>
      <c r="D23" s="1"/>
      <c r="E23" s="1"/>
      <c r="F23" s="1"/>
      <c r="G23" s="1"/>
    </row>
    <row r="24" spans="1:7">
      <c r="A24" s="1"/>
      <c r="B24" s="1"/>
      <c r="C24" s="1"/>
      <c r="D24" s="1"/>
      <c r="E24" s="1"/>
      <c r="F24" s="1"/>
      <c r="G24" s="1"/>
    </row>
    <row r="25" spans="1:7">
      <c r="A25" s="1"/>
      <c r="B25" s="1"/>
      <c r="C25" s="1"/>
      <c r="D25" s="1"/>
      <c r="E25" s="1"/>
      <c r="F25" s="1"/>
      <c r="G25" s="1"/>
    </row>
    <row r="26" spans="1:7">
      <c r="A26" s="1"/>
      <c r="B26" s="1"/>
      <c r="C26" s="1"/>
      <c r="D26" s="1"/>
      <c r="E26" s="1"/>
      <c r="F26" s="1"/>
      <c r="G26" s="1"/>
    </row>
    <row r="27" spans="1:7">
      <c r="A27" s="1"/>
      <c r="B27" s="1"/>
      <c r="C27" s="1"/>
      <c r="D27" s="1"/>
      <c r="E27" s="1"/>
      <c r="F27" s="1"/>
      <c r="G27" s="1"/>
    </row>
    <row r="28" spans="1:7">
      <c r="A28" s="1"/>
      <c r="B28" s="1"/>
      <c r="C28" s="1"/>
      <c r="D28" s="1"/>
      <c r="E28" s="1"/>
      <c r="F28" s="1"/>
      <c r="G28" s="1"/>
    </row>
    <row r="29" spans="1:7">
      <c r="A29" s="1"/>
      <c r="B29" s="1"/>
      <c r="C29" s="1"/>
      <c r="D29" s="1"/>
      <c r="E29" s="1"/>
      <c r="F29" s="1"/>
      <c r="G29" s="1"/>
    </row>
    <row r="30" spans="1:7">
      <c r="A30" s="1"/>
      <c r="B30" s="1"/>
      <c r="C30" s="1"/>
      <c r="D30" s="1"/>
      <c r="E30" s="1"/>
      <c r="F30" s="1"/>
      <c r="G30" s="1"/>
    </row>
    <row r="31" spans="1:7">
      <c r="A31" s="1"/>
      <c r="B31" s="1"/>
      <c r="C31" s="1"/>
      <c r="D31" s="1"/>
      <c r="E31" s="1"/>
      <c r="F31" s="1"/>
      <c r="G31" s="1"/>
    </row>
    <row r="32" spans="1:7">
      <c r="A32" s="1"/>
      <c r="B32" s="1"/>
      <c r="C32" s="1"/>
      <c r="D32" s="1"/>
      <c r="E32" s="1"/>
      <c r="F32" s="1"/>
      <c r="G32" s="1"/>
    </row>
    <row r="33" spans="1:7">
      <c r="A33" s="1"/>
      <c r="B33" s="1"/>
      <c r="C33" s="1"/>
      <c r="D33" s="1"/>
      <c r="E33" s="1"/>
      <c r="F33" s="1"/>
      <c r="G33" s="1"/>
    </row>
    <row r="34" spans="1:7">
      <c r="A34" s="1"/>
      <c r="B34" s="1"/>
      <c r="C34" s="1"/>
      <c r="D34" s="1"/>
      <c r="E34" s="1"/>
      <c r="F34" s="1"/>
      <c r="G34" s="1"/>
    </row>
    <row r="35" spans="1:7">
      <c r="A35" s="1"/>
      <c r="B35" s="1"/>
      <c r="C35" s="1"/>
      <c r="D35" s="1"/>
      <c r="E35" s="1"/>
      <c r="F35" s="1"/>
      <c r="G35" s="1"/>
    </row>
    <row r="36" spans="1:7">
      <c r="A36" s="1"/>
      <c r="B36" s="1"/>
      <c r="C36" s="1"/>
      <c r="D36" s="1"/>
      <c r="E36" s="1"/>
      <c r="F36" s="1"/>
      <c r="G36" s="1"/>
    </row>
    <row r="37" spans="1:7">
      <c r="A37" s="1"/>
      <c r="B37" s="1"/>
      <c r="C37" s="1"/>
      <c r="D37" s="1"/>
      <c r="E37" s="1"/>
      <c r="F37" s="1"/>
      <c r="G37" s="1"/>
    </row>
    <row r="38" spans="1:7">
      <c r="A38" s="1"/>
      <c r="B38" s="1"/>
      <c r="C38" s="1"/>
      <c r="D38" s="1"/>
      <c r="E38" s="1"/>
      <c r="F38" s="1"/>
      <c r="G38" s="1"/>
    </row>
    <row r="39" spans="1:7">
      <c r="A39" s="1"/>
      <c r="B39" s="1"/>
      <c r="C39" s="1"/>
      <c r="D39" s="1"/>
      <c r="E39" s="1"/>
      <c r="F39" s="1"/>
      <c r="G39" s="1"/>
    </row>
    <row r="40" spans="1:7">
      <c r="A40" s="1"/>
      <c r="B40" s="1"/>
      <c r="C40" s="1"/>
      <c r="D40" s="1"/>
      <c r="E40" s="1"/>
      <c r="F40" s="1"/>
      <c r="G40" s="1"/>
    </row>
    <row r="41" spans="1:7">
      <c r="A41" s="1"/>
      <c r="B41" s="1"/>
      <c r="C41" s="1"/>
      <c r="D41" s="1"/>
      <c r="E41" s="1"/>
      <c r="F41" s="1"/>
      <c r="G41" s="1"/>
    </row>
    <row r="42" spans="1:7">
      <c r="A42" s="1"/>
      <c r="B42" s="1"/>
      <c r="C42" s="1"/>
      <c r="D42" s="1"/>
      <c r="E42" s="1"/>
      <c r="F42" s="1"/>
      <c r="G42" s="1"/>
    </row>
    <row r="43" spans="1:7">
      <c r="A43" s="1"/>
      <c r="B43" s="1"/>
      <c r="C43" s="1"/>
      <c r="D43" s="1"/>
      <c r="E43" s="1"/>
      <c r="F43" s="1"/>
      <c r="G43" s="1"/>
    </row>
    <row r="44" spans="1:7">
      <c r="A44" s="1"/>
      <c r="B44" s="1"/>
      <c r="C44" s="1"/>
      <c r="D44" s="1"/>
      <c r="E44" s="1"/>
      <c r="F44" s="1"/>
      <c r="G44" s="1"/>
    </row>
    <row r="45" spans="1:7">
      <c r="A45" s="1"/>
      <c r="B45" s="1"/>
      <c r="C45" s="1"/>
      <c r="D45" s="1"/>
      <c r="E45" s="1"/>
      <c r="F45" s="1"/>
      <c r="G45" s="1"/>
    </row>
    <row r="46" spans="1:7">
      <c r="A46" s="1"/>
      <c r="B46" s="1"/>
      <c r="C46" s="1"/>
      <c r="D46" s="1"/>
      <c r="E46" s="1"/>
      <c r="F46" s="1"/>
      <c r="G46" s="1"/>
    </row>
    <row r="47" spans="1:7">
      <c r="A47" s="1"/>
      <c r="B47" s="1"/>
      <c r="C47" s="1"/>
      <c r="D47" s="1"/>
      <c r="E47" s="1"/>
      <c r="F47" s="1"/>
      <c r="G47" s="1"/>
    </row>
    <row r="48" spans="1:7">
      <c r="A48" s="1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</sheetData>
  <mergeCells count="1">
    <mergeCell ref="A1:G1"/>
  </mergeCells>
  <phoneticPr fontId="9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0"/>
  <sheetViews>
    <sheetView zoomScaleNormal="100" workbookViewId="0">
      <selection activeCell="E4" sqref="E4"/>
    </sheetView>
  </sheetViews>
  <sheetFormatPr defaultColWidth="9.125" defaultRowHeight="13.5"/>
  <cols>
    <col min="1" max="1" width="26.125" style="5" bestFit="1" customWidth="1"/>
    <col min="2" max="2" width="8.375" style="6" bestFit="1" customWidth="1"/>
    <col min="3" max="3" width="12" style="3" customWidth="1"/>
    <col min="4" max="4" width="18" style="5" customWidth="1"/>
    <col min="5" max="5" width="47.125" style="5" customWidth="1"/>
    <col min="6" max="6" width="9.125" style="3"/>
    <col min="7" max="7" width="49.75" style="5" bestFit="1" customWidth="1"/>
    <col min="8" max="16384" width="9.125" style="1"/>
  </cols>
  <sheetData>
    <row r="1" spans="1:7" ht="26.25" customHeight="1">
      <c r="A1" s="68" t="s">
        <v>316</v>
      </c>
      <c r="B1" s="68"/>
      <c r="C1" s="68"/>
      <c r="D1" s="68"/>
      <c r="E1" s="68"/>
      <c r="F1" s="68"/>
      <c r="G1" s="68"/>
    </row>
    <row r="2" spans="1:7" ht="22.5" customHeight="1">
      <c r="A2" s="2" t="s">
        <v>0</v>
      </c>
      <c r="B2" s="4" t="s">
        <v>1</v>
      </c>
      <c r="C2" s="2" t="s">
        <v>2</v>
      </c>
      <c r="D2" s="2" t="s">
        <v>3</v>
      </c>
      <c r="E2" s="2" t="s">
        <v>5</v>
      </c>
      <c r="F2" s="2" t="s">
        <v>4</v>
      </c>
      <c r="G2" s="2" t="s">
        <v>70</v>
      </c>
    </row>
    <row r="3" spans="1:7" ht="27">
      <c r="A3" s="30" t="s">
        <v>38</v>
      </c>
      <c r="B3" s="8">
        <v>9</v>
      </c>
      <c r="C3" s="9" t="s">
        <v>7</v>
      </c>
      <c r="D3" s="27" t="s">
        <v>296</v>
      </c>
      <c r="E3" s="7" t="s">
        <v>262</v>
      </c>
      <c r="F3" s="9" t="s">
        <v>37</v>
      </c>
      <c r="G3" s="27" t="s">
        <v>263</v>
      </c>
    </row>
    <row r="4" spans="1:7">
      <c r="A4" s="31" t="s">
        <v>42</v>
      </c>
      <c r="B4" s="11">
        <v>4</v>
      </c>
      <c r="C4" s="12" t="s">
        <v>7</v>
      </c>
      <c r="D4" s="16" t="s">
        <v>43</v>
      </c>
      <c r="E4" s="16" t="s">
        <v>260</v>
      </c>
      <c r="F4" s="12"/>
      <c r="G4" s="16" t="s">
        <v>261</v>
      </c>
    </row>
    <row r="5" spans="1:7">
      <c r="A5" s="32" t="s">
        <v>44</v>
      </c>
      <c r="B5" s="14">
        <v>3</v>
      </c>
      <c r="C5" s="15" t="s">
        <v>7</v>
      </c>
      <c r="D5" s="13" t="s">
        <v>43</v>
      </c>
      <c r="E5" s="13" t="s">
        <v>257</v>
      </c>
      <c r="F5" s="15"/>
      <c r="G5" s="17"/>
    </row>
    <row r="6" spans="1:7">
      <c r="A6" s="31" t="s">
        <v>39</v>
      </c>
      <c r="B6" s="11">
        <v>10</v>
      </c>
      <c r="C6" s="12" t="s">
        <v>7</v>
      </c>
      <c r="D6" s="10" t="s">
        <v>18</v>
      </c>
      <c r="E6" s="10"/>
      <c r="F6" s="12" t="s">
        <v>37</v>
      </c>
      <c r="G6" s="10" t="s">
        <v>66</v>
      </c>
    </row>
    <row r="7" spans="1:7">
      <c r="A7" s="32" t="s">
        <v>40</v>
      </c>
      <c r="B7" s="14">
        <v>11</v>
      </c>
      <c r="C7" s="15" t="s">
        <v>20</v>
      </c>
      <c r="D7" s="13" t="s">
        <v>10</v>
      </c>
      <c r="E7" s="13"/>
      <c r="F7" s="15" t="s">
        <v>37</v>
      </c>
      <c r="G7" s="17" t="s">
        <v>65</v>
      </c>
    </row>
    <row r="8" spans="1:7" ht="27">
      <c r="A8" s="41" t="s">
        <v>245</v>
      </c>
      <c r="B8" s="11">
        <v>12</v>
      </c>
      <c r="C8" s="12" t="s">
        <v>12</v>
      </c>
      <c r="D8" s="10" t="s">
        <v>18</v>
      </c>
      <c r="E8" s="10"/>
      <c r="F8" s="12" t="s">
        <v>37</v>
      </c>
      <c r="G8" s="16" t="s">
        <v>274</v>
      </c>
    </row>
    <row r="9" spans="1:7">
      <c r="A9" s="32" t="s">
        <v>41</v>
      </c>
      <c r="B9" s="14">
        <v>2</v>
      </c>
      <c r="C9" s="15" t="s">
        <v>20</v>
      </c>
      <c r="D9" s="13" t="s">
        <v>28</v>
      </c>
      <c r="E9" s="13"/>
      <c r="F9" s="15"/>
      <c r="G9" s="13"/>
    </row>
    <row r="10" spans="1:7">
      <c r="A10" s="31" t="s">
        <v>45</v>
      </c>
      <c r="B10" s="44">
        <v>6</v>
      </c>
      <c r="C10" s="12" t="s">
        <v>7</v>
      </c>
      <c r="D10" s="10" t="s">
        <v>10</v>
      </c>
      <c r="E10" s="16"/>
      <c r="F10" s="12"/>
      <c r="G10" s="10" t="s">
        <v>66</v>
      </c>
    </row>
    <row r="11" spans="1:7">
      <c r="A11" s="32" t="s">
        <v>46</v>
      </c>
      <c r="B11" s="14">
        <v>5</v>
      </c>
      <c r="C11" s="15" t="s">
        <v>7</v>
      </c>
      <c r="D11" s="13" t="s">
        <v>244</v>
      </c>
      <c r="E11" s="17"/>
      <c r="F11" s="15"/>
      <c r="G11" s="13"/>
    </row>
    <row r="12" spans="1:7">
      <c r="A12" s="31" t="s">
        <v>49</v>
      </c>
      <c r="B12" s="11">
        <v>4</v>
      </c>
      <c r="C12" s="12" t="s">
        <v>7</v>
      </c>
      <c r="D12" s="10" t="s">
        <v>28</v>
      </c>
      <c r="E12" s="10"/>
      <c r="F12" s="12"/>
      <c r="G12" s="10"/>
    </row>
    <row r="13" spans="1:7" ht="27">
      <c r="A13" s="32" t="s">
        <v>47</v>
      </c>
      <c r="B13" s="14">
        <v>6</v>
      </c>
      <c r="C13" s="15" t="s">
        <v>12</v>
      </c>
      <c r="D13" s="13" t="s">
        <v>13</v>
      </c>
      <c r="E13" s="13"/>
      <c r="F13" s="15"/>
      <c r="G13" s="17" t="s">
        <v>308</v>
      </c>
    </row>
    <row r="14" spans="1:7">
      <c r="A14" s="31" t="s">
        <v>48</v>
      </c>
      <c r="B14" s="11">
        <v>9</v>
      </c>
      <c r="C14" s="12" t="s">
        <v>12</v>
      </c>
      <c r="D14" s="10" t="s">
        <v>295</v>
      </c>
      <c r="E14" s="10" t="s">
        <v>50</v>
      </c>
      <c r="F14" s="12"/>
      <c r="G14" s="10" t="s">
        <v>71</v>
      </c>
    </row>
    <row r="15" spans="1:7">
      <c r="A15" s="32" t="s">
        <v>51</v>
      </c>
      <c r="B15" s="14">
        <v>9</v>
      </c>
      <c r="C15" s="15" t="s">
        <v>12</v>
      </c>
      <c r="D15" s="17" t="s">
        <v>295</v>
      </c>
      <c r="E15" s="17" t="s">
        <v>52</v>
      </c>
      <c r="F15" s="15"/>
      <c r="G15" s="13"/>
    </row>
    <row r="16" spans="1:7">
      <c r="A16" s="31" t="s">
        <v>53</v>
      </c>
      <c r="B16" s="11">
        <v>6</v>
      </c>
      <c r="C16" s="12" t="s">
        <v>7</v>
      </c>
      <c r="D16" s="10" t="s">
        <v>244</v>
      </c>
      <c r="E16" s="10"/>
      <c r="F16" s="12"/>
      <c r="G16" s="10"/>
    </row>
    <row r="17" spans="1:7">
      <c r="A17" s="32" t="s">
        <v>54</v>
      </c>
      <c r="B17" s="14">
        <v>7</v>
      </c>
      <c r="C17" s="15" t="s">
        <v>12</v>
      </c>
      <c r="D17" s="13" t="s">
        <v>244</v>
      </c>
      <c r="E17" s="13"/>
      <c r="F17" s="15"/>
      <c r="G17" s="13"/>
    </row>
    <row r="18" spans="1:7">
      <c r="A18" s="31" t="s">
        <v>55</v>
      </c>
      <c r="B18" s="11">
        <v>7</v>
      </c>
      <c r="C18" s="12" t="s">
        <v>7</v>
      </c>
      <c r="D18" s="10" t="s">
        <v>10</v>
      </c>
      <c r="E18" s="10"/>
      <c r="F18" s="12"/>
      <c r="G18" s="10" t="s">
        <v>72</v>
      </c>
    </row>
    <row r="19" spans="1:7">
      <c r="A19" s="34" t="s">
        <v>56</v>
      </c>
      <c r="B19" s="19">
        <v>7</v>
      </c>
      <c r="C19" s="20" t="s">
        <v>20</v>
      </c>
      <c r="D19" s="18" t="s">
        <v>43</v>
      </c>
      <c r="E19" s="18" t="s">
        <v>283</v>
      </c>
      <c r="F19" s="20"/>
      <c r="G19" s="18"/>
    </row>
    <row r="20" spans="1:7">
      <c r="A20" s="31" t="s">
        <v>57</v>
      </c>
      <c r="B20" s="11">
        <v>1</v>
      </c>
      <c r="C20" s="12" t="s">
        <v>7</v>
      </c>
      <c r="D20" s="10" t="s">
        <v>43</v>
      </c>
      <c r="E20" s="10" t="s">
        <v>58</v>
      </c>
      <c r="F20" s="12"/>
      <c r="G20" s="10"/>
    </row>
    <row r="21" spans="1:7">
      <c r="A21" s="42" t="s">
        <v>59</v>
      </c>
      <c r="B21" s="14">
        <v>4</v>
      </c>
      <c r="C21" s="43" t="s">
        <v>7</v>
      </c>
      <c r="D21" s="13" t="s">
        <v>43</v>
      </c>
      <c r="E21" s="13" t="s">
        <v>58</v>
      </c>
      <c r="F21" s="15"/>
      <c r="G21" s="13"/>
    </row>
    <row r="22" spans="1:7">
      <c r="A22" s="31" t="s">
        <v>275</v>
      </c>
      <c r="B22" s="11">
        <v>2</v>
      </c>
      <c r="C22" s="12" t="s">
        <v>20</v>
      </c>
      <c r="D22" s="10" t="s">
        <v>43</v>
      </c>
      <c r="E22" s="10" t="s">
        <v>278</v>
      </c>
      <c r="F22" s="12"/>
      <c r="G22" s="10"/>
    </row>
    <row r="23" spans="1:7">
      <c r="A23" s="42" t="s">
        <v>276</v>
      </c>
      <c r="B23" s="14">
        <v>2</v>
      </c>
      <c r="C23" s="43" t="s">
        <v>20</v>
      </c>
      <c r="D23" s="13" t="s">
        <v>43</v>
      </c>
      <c r="E23" s="13" t="s">
        <v>279</v>
      </c>
      <c r="F23" s="15"/>
      <c r="G23" s="13"/>
    </row>
    <row r="24" spans="1:7">
      <c r="A24" s="31" t="s">
        <v>277</v>
      </c>
      <c r="B24" s="11">
        <v>2</v>
      </c>
      <c r="C24" s="12" t="s">
        <v>20</v>
      </c>
      <c r="D24" s="10" t="s">
        <v>43</v>
      </c>
      <c r="E24" s="10" t="s">
        <v>280</v>
      </c>
      <c r="F24" s="12"/>
      <c r="G24" s="10"/>
    </row>
    <row r="25" spans="1:7">
      <c r="A25" s="32" t="s">
        <v>61</v>
      </c>
      <c r="B25" s="14">
        <v>5</v>
      </c>
      <c r="C25" s="15" t="s">
        <v>20</v>
      </c>
      <c r="D25" s="17" t="s">
        <v>43</v>
      </c>
      <c r="E25" s="17" t="s">
        <v>281</v>
      </c>
      <c r="F25" s="15"/>
      <c r="G25" s="13"/>
    </row>
    <row r="26" spans="1:7">
      <c r="A26" s="31" t="s">
        <v>62</v>
      </c>
      <c r="B26" s="11">
        <v>6</v>
      </c>
      <c r="C26" s="12" t="s">
        <v>20</v>
      </c>
      <c r="D26" s="10" t="s">
        <v>43</v>
      </c>
      <c r="E26" s="10" t="s">
        <v>282</v>
      </c>
      <c r="F26" s="12"/>
      <c r="G26" s="10"/>
    </row>
    <row r="27" spans="1:7" ht="27">
      <c r="A27" s="32" t="s">
        <v>63</v>
      </c>
      <c r="B27" s="14">
        <v>4</v>
      </c>
      <c r="C27" s="15" t="s">
        <v>20</v>
      </c>
      <c r="D27" s="13" t="s">
        <v>295</v>
      </c>
      <c r="E27" s="17" t="s">
        <v>306</v>
      </c>
      <c r="F27" s="15"/>
      <c r="G27" s="13"/>
    </row>
    <row r="28" spans="1:7">
      <c r="A28" s="31" t="s">
        <v>60</v>
      </c>
      <c r="B28" s="11">
        <v>2</v>
      </c>
      <c r="C28" s="12" t="s">
        <v>7</v>
      </c>
      <c r="D28" s="10" t="s">
        <v>244</v>
      </c>
      <c r="E28" s="10"/>
      <c r="F28" s="12"/>
      <c r="G28" s="10"/>
    </row>
    <row r="29" spans="1:7">
      <c r="A29" s="34" t="s">
        <v>64</v>
      </c>
      <c r="B29" s="19">
        <v>1</v>
      </c>
      <c r="C29" s="20" t="s">
        <v>20</v>
      </c>
      <c r="D29" s="18" t="s">
        <v>13</v>
      </c>
      <c r="E29" s="18"/>
      <c r="F29" s="20"/>
      <c r="G29" s="18"/>
    </row>
    <row r="30" spans="1:7">
      <c r="A30" s="1"/>
      <c r="B30" s="1"/>
      <c r="C30" s="1"/>
      <c r="D30" s="1"/>
      <c r="E30" s="1"/>
      <c r="F30" s="1"/>
      <c r="G30" s="1"/>
    </row>
  </sheetData>
  <mergeCells count="1">
    <mergeCell ref="A1:G1"/>
  </mergeCells>
  <phoneticPr fontId="9" type="noConversion"/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1"/>
  <sheetViews>
    <sheetView zoomScaleNormal="100" workbookViewId="0">
      <selection activeCell="E3" sqref="E3"/>
    </sheetView>
  </sheetViews>
  <sheetFormatPr defaultColWidth="9.125" defaultRowHeight="13.5"/>
  <cols>
    <col min="1" max="1" width="26.125" style="5" bestFit="1" customWidth="1"/>
    <col min="2" max="2" width="8.375" style="6" bestFit="1" customWidth="1"/>
    <col min="3" max="3" width="12" style="3" customWidth="1"/>
    <col min="4" max="4" width="18" style="5" customWidth="1"/>
    <col min="5" max="5" width="47" style="5" customWidth="1"/>
    <col min="6" max="6" width="9.125" style="3"/>
    <col min="7" max="7" width="49.75" style="5" bestFit="1" customWidth="1"/>
    <col min="8" max="16384" width="9.125" style="1"/>
  </cols>
  <sheetData>
    <row r="1" spans="1:7" ht="26.25" customHeight="1">
      <c r="A1" s="69" t="s">
        <v>317</v>
      </c>
      <c r="B1" s="69"/>
      <c r="C1" s="69"/>
      <c r="D1" s="69"/>
      <c r="E1" s="69"/>
      <c r="F1" s="69"/>
      <c r="G1" s="69"/>
    </row>
    <row r="2" spans="1:7" ht="22.5" customHeight="1">
      <c r="A2" s="2" t="s">
        <v>0</v>
      </c>
      <c r="B2" s="4" t="s">
        <v>1</v>
      </c>
      <c r="C2" s="2" t="s">
        <v>2</v>
      </c>
      <c r="D2" s="2" t="s">
        <v>3</v>
      </c>
      <c r="E2" s="2" t="s">
        <v>5</v>
      </c>
      <c r="F2" s="2" t="s">
        <v>4</v>
      </c>
      <c r="G2" s="2" t="s">
        <v>70</v>
      </c>
    </row>
    <row r="3" spans="1:7">
      <c r="A3" s="30" t="s">
        <v>73</v>
      </c>
      <c r="B3" s="8">
        <v>12</v>
      </c>
      <c r="C3" s="9" t="s">
        <v>7</v>
      </c>
      <c r="D3" s="7" t="s">
        <v>243</v>
      </c>
      <c r="E3" s="7" t="s">
        <v>104</v>
      </c>
      <c r="F3" s="9" t="s">
        <v>37</v>
      </c>
      <c r="G3" s="7" t="s">
        <v>105</v>
      </c>
    </row>
    <row r="4" spans="1:7">
      <c r="A4" s="31" t="s">
        <v>74</v>
      </c>
      <c r="B4" s="11">
        <v>10</v>
      </c>
      <c r="C4" s="12" t="s">
        <v>7</v>
      </c>
      <c r="D4" s="10" t="s">
        <v>295</v>
      </c>
      <c r="E4" s="10" t="s">
        <v>304</v>
      </c>
      <c r="F4" s="12" t="s">
        <v>37</v>
      </c>
      <c r="G4" s="16" t="s">
        <v>305</v>
      </c>
    </row>
    <row r="5" spans="1:7">
      <c r="A5" s="32" t="s">
        <v>75</v>
      </c>
      <c r="B5" s="14">
        <v>9</v>
      </c>
      <c r="C5" s="15" t="s">
        <v>20</v>
      </c>
      <c r="D5" s="13" t="s">
        <v>18</v>
      </c>
      <c r="E5" s="13"/>
      <c r="F5" s="15" t="s">
        <v>37</v>
      </c>
      <c r="G5" s="17" t="s">
        <v>66</v>
      </c>
    </row>
    <row r="6" spans="1:7">
      <c r="A6" s="31" t="s">
        <v>76</v>
      </c>
      <c r="B6" s="11">
        <v>8</v>
      </c>
      <c r="C6" s="12" t="s">
        <v>7</v>
      </c>
      <c r="D6" s="10" t="s">
        <v>18</v>
      </c>
      <c r="E6" s="10"/>
      <c r="F6" s="12" t="s">
        <v>37</v>
      </c>
      <c r="G6" s="10" t="s">
        <v>106</v>
      </c>
    </row>
    <row r="7" spans="1:7">
      <c r="A7" s="32" t="s">
        <v>77</v>
      </c>
      <c r="B7" s="14">
        <v>6</v>
      </c>
      <c r="C7" s="15" t="s">
        <v>12</v>
      </c>
      <c r="D7" s="13" t="s">
        <v>244</v>
      </c>
      <c r="E7" s="13"/>
      <c r="F7" s="15"/>
      <c r="G7" s="17"/>
    </row>
    <row r="8" spans="1:7">
      <c r="A8" s="31" t="s">
        <v>78</v>
      </c>
      <c r="B8" s="11">
        <v>8</v>
      </c>
      <c r="C8" s="12" t="s">
        <v>12</v>
      </c>
      <c r="D8" s="10" t="s">
        <v>43</v>
      </c>
      <c r="E8" s="10" t="s">
        <v>79</v>
      </c>
      <c r="F8" s="12"/>
      <c r="G8" s="16" t="s">
        <v>107</v>
      </c>
    </row>
    <row r="9" spans="1:7">
      <c r="A9" s="32" t="s">
        <v>80</v>
      </c>
      <c r="B9" s="14">
        <v>8</v>
      </c>
      <c r="C9" s="15" t="s">
        <v>12</v>
      </c>
      <c r="D9" s="13" t="s">
        <v>43</v>
      </c>
      <c r="E9" s="13" t="s">
        <v>81</v>
      </c>
      <c r="F9" s="15"/>
      <c r="G9" s="13" t="s">
        <v>108</v>
      </c>
    </row>
    <row r="10" spans="1:7">
      <c r="A10" s="31" t="s">
        <v>82</v>
      </c>
      <c r="B10" s="11">
        <v>5</v>
      </c>
      <c r="C10" s="12" t="s">
        <v>12</v>
      </c>
      <c r="D10" s="10" t="s">
        <v>28</v>
      </c>
      <c r="E10" s="16"/>
      <c r="F10" s="12"/>
      <c r="G10" s="10" t="s">
        <v>109</v>
      </c>
    </row>
    <row r="11" spans="1:7">
      <c r="A11" s="32" t="s">
        <v>83</v>
      </c>
      <c r="B11" s="14">
        <v>5</v>
      </c>
      <c r="C11" s="15" t="s">
        <v>7</v>
      </c>
      <c r="D11" s="13" t="s">
        <v>10</v>
      </c>
      <c r="E11" s="17"/>
      <c r="F11" s="15"/>
      <c r="G11" s="13" t="s">
        <v>66</v>
      </c>
    </row>
    <row r="12" spans="1:7">
      <c r="A12" s="31" t="s">
        <v>84</v>
      </c>
      <c r="B12" s="11">
        <v>5</v>
      </c>
      <c r="C12" s="12" t="s">
        <v>7</v>
      </c>
      <c r="D12" s="10" t="s">
        <v>244</v>
      </c>
      <c r="E12" s="10"/>
      <c r="F12" s="12"/>
      <c r="G12" s="10"/>
    </row>
    <row r="13" spans="1:7">
      <c r="A13" s="32" t="s">
        <v>85</v>
      </c>
      <c r="B13" s="14">
        <v>6</v>
      </c>
      <c r="C13" s="15" t="s">
        <v>7</v>
      </c>
      <c r="D13" s="13" t="s">
        <v>244</v>
      </c>
      <c r="E13" s="13"/>
      <c r="F13" s="15"/>
      <c r="G13" s="13"/>
    </row>
    <row r="14" spans="1:7">
      <c r="A14" s="31" t="s">
        <v>86</v>
      </c>
      <c r="B14" s="11">
        <v>3</v>
      </c>
      <c r="C14" s="12" t="s">
        <v>20</v>
      </c>
      <c r="D14" s="10" t="s">
        <v>244</v>
      </c>
      <c r="E14" s="10"/>
      <c r="F14" s="12"/>
      <c r="G14" s="10"/>
    </row>
    <row r="15" spans="1:7">
      <c r="A15" s="32" t="s">
        <v>87</v>
      </c>
      <c r="B15" s="14">
        <v>7</v>
      </c>
      <c r="C15" s="15" t="s">
        <v>20</v>
      </c>
      <c r="D15" s="17" t="s">
        <v>28</v>
      </c>
      <c r="E15" s="17"/>
      <c r="F15" s="15"/>
      <c r="G15" s="17"/>
    </row>
    <row r="16" spans="1:7">
      <c r="A16" s="31" t="s">
        <v>88</v>
      </c>
      <c r="B16" s="11">
        <v>9</v>
      </c>
      <c r="C16" s="12" t="s">
        <v>7</v>
      </c>
      <c r="D16" s="10" t="s">
        <v>28</v>
      </c>
      <c r="E16" s="10"/>
      <c r="F16" s="12"/>
      <c r="G16" s="10"/>
    </row>
    <row r="17" spans="1:7">
      <c r="A17" s="32" t="s">
        <v>89</v>
      </c>
      <c r="B17" s="14">
        <v>5</v>
      </c>
      <c r="C17" s="15" t="s">
        <v>7</v>
      </c>
      <c r="D17" s="13" t="s">
        <v>244</v>
      </c>
      <c r="E17" s="13"/>
      <c r="F17" s="15"/>
      <c r="G17" s="13"/>
    </row>
    <row r="18" spans="1:7">
      <c r="A18" s="31" t="s">
        <v>90</v>
      </c>
      <c r="B18" s="11">
        <v>6</v>
      </c>
      <c r="C18" s="12" t="s">
        <v>12</v>
      </c>
      <c r="D18" s="10" t="s">
        <v>244</v>
      </c>
      <c r="E18" s="10"/>
      <c r="F18" s="12"/>
      <c r="G18" s="10"/>
    </row>
    <row r="19" spans="1:7">
      <c r="A19" s="34" t="s">
        <v>91</v>
      </c>
      <c r="B19" s="19">
        <v>4</v>
      </c>
      <c r="C19" s="20" t="s">
        <v>7</v>
      </c>
      <c r="D19" s="18" t="s">
        <v>28</v>
      </c>
      <c r="E19" s="18"/>
      <c r="F19" s="20"/>
      <c r="G19" s="18"/>
    </row>
    <row r="20" spans="1:7">
      <c r="A20" s="31" t="s">
        <v>92</v>
      </c>
      <c r="B20" s="11">
        <v>5</v>
      </c>
      <c r="C20" s="12" t="s">
        <v>7</v>
      </c>
      <c r="D20" s="10" t="s">
        <v>10</v>
      </c>
      <c r="E20" s="10"/>
      <c r="F20" s="12"/>
      <c r="G20" s="10" t="s">
        <v>66</v>
      </c>
    </row>
    <row r="21" spans="1:7">
      <c r="A21" s="32" t="s">
        <v>93</v>
      </c>
      <c r="B21" s="14">
        <v>6</v>
      </c>
      <c r="C21" s="15" t="s">
        <v>7</v>
      </c>
      <c r="D21" s="13" t="s">
        <v>10</v>
      </c>
      <c r="E21" s="13"/>
      <c r="F21" s="15"/>
      <c r="G21" s="13" t="s">
        <v>110</v>
      </c>
    </row>
    <row r="22" spans="1:7">
      <c r="A22" s="31" t="s">
        <v>94</v>
      </c>
      <c r="B22" s="11">
        <v>1</v>
      </c>
      <c r="C22" s="12" t="s">
        <v>7</v>
      </c>
      <c r="D22" s="10" t="s">
        <v>244</v>
      </c>
      <c r="E22" s="10"/>
      <c r="F22" s="12"/>
      <c r="G22" s="10"/>
    </row>
    <row r="23" spans="1:7">
      <c r="A23" s="32" t="s">
        <v>96</v>
      </c>
      <c r="B23" s="14">
        <v>4</v>
      </c>
      <c r="C23" s="15" t="s">
        <v>12</v>
      </c>
      <c r="D23" s="17" t="s">
        <v>43</v>
      </c>
      <c r="E23" s="17" t="s">
        <v>58</v>
      </c>
      <c r="F23" s="15"/>
      <c r="G23" s="13" t="s">
        <v>111</v>
      </c>
    </row>
    <row r="24" spans="1:7">
      <c r="A24" s="31" t="s">
        <v>95</v>
      </c>
      <c r="B24" s="11">
        <v>5</v>
      </c>
      <c r="C24" s="12" t="s">
        <v>12</v>
      </c>
      <c r="D24" s="10" t="s">
        <v>43</v>
      </c>
      <c r="E24" s="10" t="s">
        <v>58</v>
      </c>
      <c r="F24" s="12"/>
      <c r="G24" s="10" t="s">
        <v>285</v>
      </c>
    </row>
    <row r="25" spans="1:7">
      <c r="A25" s="32" t="s">
        <v>97</v>
      </c>
      <c r="B25" s="14">
        <v>8</v>
      </c>
      <c r="C25" s="15" t="s">
        <v>20</v>
      </c>
      <c r="D25" s="13" t="s">
        <v>26</v>
      </c>
      <c r="E25" s="13"/>
      <c r="F25" s="15"/>
      <c r="G25" s="13" t="s">
        <v>112</v>
      </c>
    </row>
    <row r="26" spans="1:7">
      <c r="A26" s="31" t="s">
        <v>98</v>
      </c>
      <c r="B26" s="11">
        <v>6</v>
      </c>
      <c r="C26" s="12" t="s">
        <v>20</v>
      </c>
      <c r="D26" s="10" t="s">
        <v>244</v>
      </c>
      <c r="E26" s="10"/>
      <c r="F26" s="12"/>
      <c r="G26" s="10"/>
    </row>
    <row r="27" spans="1:7">
      <c r="A27" s="34" t="s">
        <v>99</v>
      </c>
      <c r="B27" s="19">
        <v>3</v>
      </c>
      <c r="C27" s="20" t="s">
        <v>7</v>
      </c>
      <c r="D27" s="18" t="s">
        <v>43</v>
      </c>
      <c r="E27" s="18" t="s">
        <v>58</v>
      </c>
      <c r="F27" s="20"/>
      <c r="G27" s="18"/>
    </row>
    <row r="28" spans="1:7">
      <c r="A28" s="33" t="s">
        <v>100</v>
      </c>
      <c r="B28" s="25">
        <v>2</v>
      </c>
      <c r="C28" s="26" t="s">
        <v>7</v>
      </c>
      <c r="D28" s="24" t="s">
        <v>43</v>
      </c>
      <c r="E28" s="24" t="s">
        <v>58</v>
      </c>
      <c r="F28" s="26"/>
      <c r="G28" s="24"/>
    </row>
    <row r="29" spans="1:7">
      <c r="A29" s="32" t="s">
        <v>101</v>
      </c>
      <c r="B29" s="14">
        <v>2</v>
      </c>
      <c r="C29" s="15" t="s">
        <v>20</v>
      </c>
      <c r="D29" s="13" t="s">
        <v>10</v>
      </c>
      <c r="E29" s="13"/>
      <c r="F29" s="15"/>
      <c r="G29" s="13" t="s">
        <v>113</v>
      </c>
    </row>
    <row r="30" spans="1:7">
      <c r="A30" s="31" t="s">
        <v>102</v>
      </c>
      <c r="B30" s="11">
        <v>4</v>
      </c>
      <c r="C30" s="12" t="s">
        <v>7</v>
      </c>
      <c r="D30" s="10" t="s">
        <v>43</v>
      </c>
      <c r="E30" s="10" t="s">
        <v>58</v>
      </c>
      <c r="F30" s="12"/>
      <c r="G30" s="10"/>
    </row>
    <row r="31" spans="1:7">
      <c r="A31" s="34" t="s">
        <v>103</v>
      </c>
      <c r="B31" s="19">
        <v>1</v>
      </c>
      <c r="C31" s="20" t="s">
        <v>20</v>
      </c>
      <c r="D31" s="18" t="s">
        <v>13</v>
      </c>
      <c r="E31" s="18"/>
      <c r="F31" s="20"/>
      <c r="G31" s="18"/>
    </row>
  </sheetData>
  <mergeCells count="1">
    <mergeCell ref="A1:G1"/>
  </mergeCells>
  <phoneticPr fontId="9" type="noConversion"/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5"/>
  <sheetViews>
    <sheetView zoomScaleNormal="100" workbookViewId="0">
      <selection activeCell="D4" sqref="D4"/>
    </sheetView>
  </sheetViews>
  <sheetFormatPr defaultColWidth="9.125" defaultRowHeight="13.5"/>
  <cols>
    <col min="1" max="1" width="26.125" style="5" bestFit="1" customWidth="1"/>
    <col min="2" max="2" width="8.375" style="6" bestFit="1" customWidth="1"/>
    <col min="3" max="3" width="12" style="3" customWidth="1"/>
    <col min="4" max="4" width="18" style="5" customWidth="1"/>
    <col min="5" max="5" width="47.125" style="5" customWidth="1"/>
    <col min="6" max="6" width="9.125" style="3"/>
    <col min="7" max="7" width="49.75" style="5" bestFit="1" customWidth="1"/>
    <col min="8" max="16384" width="9.125" style="1"/>
  </cols>
  <sheetData>
    <row r="1" spans="1:8" ht="26.25" customHeight="1">
      <c r="A1" s="70" t="s">
        <v>318</v>
      </c>
      <c r="B1" s="70"/>
      <c r="C1" s="70"/>
      <c r="D1" s="70"/>
      <c r="E1" s="70"/>
      <c r="F1" s="70"/>
      <c r="G1" s="70"/>
    </row>
    <row r="2" spans="1:8" ht="22.5" customHeight="1">
      <c r="A2" s="2" t="s">
        <v>0</v>
      </c>
      <c r="B2" s="4" t="s">
        <v>1</v>
      </c>
      <c r="C2" s="2" t="s">
        <v>2</v>
      </c>
      <c r="D2" s="2" t="s">
        <v>3</v>
      </c>
      <c r="E2" s="2" t="s">
        <v>5</v>
      </c>
      <c r="F2" s="2" t="s">
        <v>4</v>
      </c>
      <c r="G2" s="2" t="s">
        <v>70</v>
      </c>
    </row>
    <row r="3" spans="1:8">
      <c r="A3" s="30" t="s">
        <v>114</v>
      </c>
      <c r="B3" s="8">
        <v>9</v>
      </c>
      <c r="C3" s="9" t="s">
        <v>12</v>
      </c>
      <c r="D3" s="7" t="s">
        <v>18</v>
      </c>
      <c r="E3" s="7"/>
      <c r="F3" s="9" t="s">
        <v>37</v>
      </c>
      <c r="G3" s="7" t="s">
        <v>136</v>
      </c>
    </row>
    <row r="4" spans="1:8" ht="27">
      <c r="A4" s="31" t="s">
        <v>145</v>
      </c>
      <c r="B4" s="11">
        <v>12</v>
      </c>
      <c r="C4" s="12" t="s">
        <v>7</v>
      </c>
      <c r="D4" s="10" t="s">
        <v>8</v>
      </c>
      <c r="E4" s="10"/>
      <c r="F4" s="12" t="s">
        <v>37</v>
      </c>
      <c r="G4" s="16" t="s">
        <v>254</v>
      </c>
    </row>
    <row r="5" spans="1:8">
      <c r="A5" s="32" t="s">
        <v>115</v>
      </c>
      <c r="B5" s="14">
        <v>10</v>
      </c>
      <c r="C5" s="15" t="s">
        <v>30</v>
      </c>
      <c r="D5" s="13" t="s">
        <v>295</v>
      </c>
      <c r="E5" s="17" t="s">
        <v>271</v>
      </c>
      <c r="F5" s="15" t="s">
        <v>37</v>
      </c>
      <c r="G5" s="17" t="s">
        <v>253</v>
      </c>
      <c r="H5" s="1" t="s">
        <v>312</v>
      </c>
    </row>
    <row r="6" spans="1:8">
      <c r="A6" s="31" t="s">
        <v>116</v>
      </c>
      <c r="B6" s="11">
        <v>10</v>
      </c>
      <c r="C6" s="12" t="s">
        <v>30</v>
      </c>
      <c r="D6" s="10" t="s">
        <v>10</v>
      </c>
      <c r="E6" s="10"/>
      <c r="F6" s="12" t="s">
        <v>37</v>
      </c>
      <c r="G6" s="10" t="s">
        <v>66</v>
      </c>
    </row>
    <row r="7" spans="1:8">
      <c r="A7" s="32" t="s">
        <v>117</v>
      </c>
      <c r="B7" s="14">
        <v>6</v>
      </c>
      <c r="C7" s="15" t="s">
        <v>30</v>
      </c>
      <c r="D7" s="13" t="s">
        <v>244</v>
      </c>
      <c r="E7" s="13"/>
      <c r="F7" s="15"/>
      <c r="G7" s="17"/>
    </row>
    <row r="8" spans="1:8">
      <c r="A8" s="31" t="s">
        <v>127</v>
      </c>
      <c r="B8" s="11">
        <v>4</v>
      </c>
      <c r="C8" s="12" t="s">
        <v>20</v>
      </c>
      <c r="D8" s="10" t="s">
        <v>43</v>
      </c>
      <c r="E8" s="10" t="s">
        <v>265</v>
      </c>
      <c r="F8" s="12"/>
      <c r="G8" s="16" t="s">
        <v>140</v>
      </c>
    </row>
    <row r="9" spans="1:8" ht="27">
      <c r="A9" s="32" t="s">
        <v>309</v>
      </c>
      <c r="B9" s="14">
        <v>3</v>
      </c>
      <c r="C9" s="15" t="s">
        <v>20</v>
      </c>
      <c r="D9" s="17" t="s">
        <v>297</v>
      </c>
      <c r="E9" s="17" t="s">
        <v>264</v>
      </c>
      <c r="F9" s="15"/>
      <c r="G9" s="13" t="s">
        <v>256</v>
      </c>
    </row>
    <row r="10" spans="1:8">
      <c r="A10" s="46" t="s">
        <v>119</v>
      </c>
      <c r="B10" s="11">
        <v>8</v>
      </c>
      <c r="C10" s="12" t="s">
        <v>12</v>
      </c>
      <c r="D10" s="47" t="s">
        <v>244</v>
      </c>
      <c r="E10" s="16"/>
      <c r="F10" s="12"/>
      <c r="G10" s="10"/>
    </row>
    <row r="11" spans="1:8">
      <c r="A11" s="32" t="s">
        <v>120</v>
      </c>
      <c r="B11" s="14">
        <v>9</v>
      </c>
      <c r="C11" s="15" t="s">
        <v>12</v>
      </c>
      <c r="D11" s="13" t="s">
        <v>13</v>
      </c>
      <c r="E11" s="17"/>
      <c r="F11" s="15"/>
      <c r="G11" s="13" t="s">
        <v>138</v>
      </c>
    </row>
    <row r="12" spans="1:8">
      <c r="A12" s="31" t="s">
        <v>121</v>
      </c>
      <c r="B12" s="11">
        <v>9</v>
      </c>
      <c r="C12" s="48" t="s">
        <v>20</v>
      </c>
      <c r="D12" s="10" t="s">
        <v>10</v>
      </c>
      <c r="E12" s="10"/>
      <c r="F12" s="12" t="s">
        <v>37</v>
      </c>
      <c r="G12" s="10" t="s">
        <v>272</v>
      </c>
    </row>
    <row r="13" spans="1:8">
      <c r="A13" s="32" t="s">
        <v>126</v>
      </c>
      <c r="B13" s="14">
        <v>4</v>
      </c>
      <c r="C13" s="15" t="s">
        <v>12</v>
      </c>
      <c r="D13" s="13" t="s">
        <v>43</v>
      </c>
      <c r="E13" s="13" t="s">
        <v>266</v>
      </c>
      <c r="F13" s="15"/>
      <c r="G13" s="13" t="s">
        <v>141</v>
      </c>
    </row>
    <row r="14" spans="1:8" ht="27">
      <c r="A14" s="31" t="s">
        <v>125</v>
      </c>
      <c r="B14" s="11">
        <v>4</v>
      </c>
      <c r="C14" s="12" t="s">
        <v>12</v>
      </c>
      <c r="D14" s="16" t="s">
        <v>297</v>
      </c>
      <c r="E14" s="16" t="s">
        <v>269</v>
      </c>
      <c r="F14" s="12"/>
      <c r="G14" s="10" t="s">
        <v>255</v>
      </c>
    </row>
    <row r="15" spans="1:8">
      <c r="A15" s="32" t="s">
        <v>124</v>
      </c>
      <c r="B15" s="14">
        <v>5</v>
      </c>
      <c r="C15" s="15" t="s">
        <v>7</v>
      </c>
      <c r="D15" s="17" t="s">
        <v>43</v>
      </c>
      <c r="E15" s="17" t="s">
        <v>267</v>
      </c>
      <c r="F15" s="15"/>
      <c r="G15" s="17" t="s">
        <v>284</v>
      </c>
    </row>
    <row r="16" spans="1:8" ht="27">
      <c r="A16" s="31" t="s">
        <v>123</v>
      </c>
      <c r="B16" s="11">
        <v>3</v>
      </c>
      <c r="C16" s="12" t="s">
        <v>7</v>
      </c>
      <c r="D16" s="16" t="s">
        <v>297</v>
      </c>
      <c r="E16" s="16" t="s">
        <v>268</v>
      </c>
      <c r="F16" s="12"/>
      <c r="G16" s="10" t="s">
        <v>142</v>
      </c>
    </row>
    <row r="17" spans="1:7">
      <c r="A17" s="32" t="s">
        <v>122</v>
      </c>
      <c r="B17" s="14">
        <v>6</v>
      </c>
      <c r="C17" s="15" t="s">
        <v>30</v>
      </c>
      <c r="D17" s="13" t="s">
        <v>10</v>
      </c>
      <c r="E17" s="13"/>
      <c r="F17" s="15"/>
      <c r="G17" s="13" t="s">
        <v>139</v>
      </c>
    </row>
    <row r="18" spans="1:7">
      <c r="A18" s="31" t="s">
        <v>118</v>
      </c>
      <c r="B18" s="11">
        <v>7</v>
      </c>
      <c r="C18" s="12" t="s">
        <v>7</v>
      </c>
      <c r="D18" s="10" t="s">
        <v>10</v>
      </c>
      <c r="E18" s="10"/>
      <c r="F18" s="12"/>
      <c r="G18" s="10" t="s">
        <v>137</v>
      </c>
    </row>
    <row r="19" spans="1:7">
      <c r="A19" s="34" t="s">
        <v>128</v>
      </c>
      <c r="B19" s="19">
        <v>3</v>
      </c>
      <c r="C19" s="20" t="s">
        <v>7</v>
      </c>
      <c r="D19" s="18" t="s">
        <v>295</v>
      </c>
      <c r="E19" s="18" t="s">
        <v>130</v>
      </c>
      <c r="F19" s="20"/>
      <c r="G19" s="18"/>
    </row>
    <row r="20" spans="1:7">
      <c r="A20" s="31" t="s">
        <v>131</v>
      </c>
      <c r="B20" s="11">
        <v>5</v>
      </c>
      <c r="C20" s="12" t="s">
        <v>12</v>
      </c>
      <c r="D20" s="10" t="s">
        <v>43</v>
      </c>
      <c r="E20" s="10" t="s">
        <v>58</v>
      </c>
      <c r="F20" s="12"/>
      <c r="G20" s="10" t="s">
        <v>143</v>
      </c>
    </row>
    <row r="21" spans="1:7">
      <c r="A21" s="32" t="s">
        <v>144</v>
      </c>
      <c r="B21" s="14">
        <v>3</v>
      </c>
      <c r="C21" s="15" t="s">
        <v>7</v>
      </c>
      <c r="D21" s="13" t="s">
        <v>43</v>
      </c>
      <c r="E21" s="13" t="s">
        <v>58</v>
      </c>
      <c r="F21" s="15"/>
      <c r="G21" s="13"/>
    </row>
    <row r="22" spans="1:7">
      <c r="A22" s="31" t="s">
        <v>132</v>
      </c>
      <c r="B22" s="11">
        <v>4</v>
      </c>
      <c r="C22" s="12" t="s">
        <v>30</v>
      </c>
      <c r="D22" s="10" t="s">
        <v>244</v>
      </c>
      <c r="E22" s="10"/>
      <c r="F22" s="12"/>
      <c r="G22" s="10"/>
    </row>
    <row r="23" spans="1:7">
      <c r="A23" s="32" t="s">
        <v>133</v>
      </c>
      <c r="B23" s="14">
        <v>5</v>
      </c>
      <c r="C23" s="15" t="s">
        <v>12</v>
      </c>
      <c r="D23" s="17" t="s">
        <v>244</v>
      </c>
      <c r="E23" s="17"/>
      <c r="F23" s="15"/>
      <c r="G23" s="13"/>
    </row>
    <row r="24" spans="1:7">
      <c r="A24" s="31" t="s">
        <v>134</v>
      </c>
      <c r="B24" s="11">
        <v>1</v>
      </c>
      <c r="C24" s="12" t="s">
        <v>20</v>
      </c>
      <c r="D24" s="10" t="s">
        <v>13</v>
      </c>
      <c r="E24" s="10"/>
      <c r="F24" s="12"/>
      <c r="G24" s="10"/>
    </row>
    <row r="25" spans="1:7">
      <c r="A25" s="34" t="s">
        <v>135</v>
      </c>
      <c r="B25" s="19">
        <v>4</v>
      </c>
      <c r="C25" s="20" t="s">
        <v>20</v>
      </c>
      <c r="D25" s="18" t="s">
        <v>28</v>
      </c>
      <c r="E25" s="18"/>
      <c r="F25" s="20"/>
      <c r="G25" s="18" t="s">
        <v>147</v>
      </c>
    </row>
  </sheetData>
  <mergeCells count="1">
    <mergeCell ref="A1:G1"/>
  </mergeCells>
  <phoneticPr fontId="9" type="noConversion"/>
  <pageMargins left="0.7" right="0.7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7"/>
  <sheetViews>
    <sheetView zoomScaleNormal="100" workbookViewId="0">
      <selection activeCell="E10" sqref="E10"/>
    </sheetView>
  </sheetViews>
  <sheetFormatPr defaultColWidth="9.125" defaultRowHeight="13.5"/>
  <cols>
    <col min="1" max="1" width="26.125" style="5" bestFit="1" customWidth="1"/>
    <col min="2" max="2" width="8.375" style="6" bestFit="1" customWidth="1"/>
    <col min="3" max="3" width="12" style="3" customWidth="1"/>
    <col min="4" max="4" width="18" style="5" customWidth="1"/>
    <col min="5" max="5" width="47.125" style="5" customWidth="1"/>
    <col min="6" max="6" width="9.125" style="3"/>
    <col min="7" max="7" width="49.75" style="5" bestFit="1" customWidth="1"/>
    <col min="8" max="16384" width="9.125" style="1"/>
  </cols>
  <sheetData>
    <row r="1" spans="1:7" ht="26.25" customHeight="1">
      <c r="A1" s="71" t="s">
        <v>319</v>
      </c>
      <c r="B1" s="71"/>
      <c r="C1" s="71"/>
      <c r="D1" s="71"/>
      <c r="E1" s="71"/>
      <c r="F1" s="71"/>
      <c r="G1" s="71"/>
    </row>
    <row r="2" spans="1:7" ht="22.5" customHeight="1">
      <c r="A2" s="2" t="s">
        <v>0</v>
      </c>
      <c r="B2" s="4" t="s">
        <v>1</v>
      </c>
      <c r="C2" s="2" t="s">
        <v>2</v>
      </c>
      <c r="D2" s="2" t="s">
        <v>3</v>
      </c>
      <c r="E2" s="2" t="s">
        <v>5</v>
      </c>
      <c r="F2" s="2" t="s">
        <v>4</v>
      </c>
      <c r="G2" s="2" t="s">
        <v>70</v>
      </c>
    </row>
    <row r="3" spans="1:7" ht="27">
      <c r="A3" s="30" t="s">
        <v>148</v>
      </c>
      <c r="B3" s="8">
        <v>12</v>
      </c>
      <c r="C3" s="9" t="s">
        <v>7</v>
      </c>
      <c r="D3" s="7" t="s">
        <v>8</v>
      </c>
      <c r="E3" s="7"/>
      <c r="F3" s="9" t="s">
        <v>37</v>
      </c>
      <c r="G3" s="27" t="s">
        <v>184</v>
      </c>
    </row>
    <row r="4" spans="1:7">
      <c r="A4" s="31" t="s">
        <v>149</v>
      </c>
      <c r="B4" s="11">
        <v>12</v>
      </c>
      <c r="C4" s="12" t="s">
        <v>30</v>
      </c>
      <c r="D4" s="10" t="s">
        <v>10</v>
      </c>
      <c r="E4" s="10"/>
      <c r="F4" s="12" t="s">
        <v>37</v>
      </c>
      <c r="G4" s="16"/>
    </row>
    <row r="5" spans="1:7">
      <c r="A5" s="32" t="s">
        <v>150</v>
      </c>
      <c r="B5" s="14">
        <v>13</v>
      </c>
      <c r="C5" s="15" t="s">
        <v>7</v>
      </c>
      <c r="D5" s="13" t="s">
        <v>18</v>
      </c>
      <c r="E5" s="13"/>
      <c r="F5" s="15" t="s">
        <v>37</v>
      </c>
      <c r="G5" s="17" t="s">
        <v>185</v>
      </c>
    </row>
    <row r="6" spans="1:7">
      <c r="A6" s="31" t="s">
        <v>151</v>
      </c>
      <c r="B6" s="11">
        <v>9</v>
      </c>
      <c r="C6" s="12" t="s">
        <v>12</v>
      </c>
      <c r="D6" s="10" t="s">
        <v>295</v>
      </c>
      <c r="E6" s="10" t="s">
        <v>300</v>
      </c>
      <c r="F6" s="12"/>
      <c r="G6" s="10" t="s">
        <v>186</v>
      </c>
    </row>
    <row r="7" spans="1:7">
      <c r="A7" s="32" t="s">
        <v>160</v>
      </c>
      <c r="B7" s="14">
        <v>6</v>
      </c>
      <c r="C7" s="15" t="s">
        <v>7</v>
      </c>
      <c r="D7" s="13" t="s">
        <v>244</v>
      </c>
      <c r="E7" s="13"/>
      <c r="F7" s="15"/>
      <c r="G7" s="17"/>
    </row>
    <row r="8" spans="1:7">
      <c r="A8" s="31" t="s">
        <v>152</v>
      </c>
      <c r="B8" s="11">
        <v>7</v>
      </c>
      <c r="C8" s="12" t="s">
        <v>7</v>
      </c>
      <c r="D8" s="10" t="s">
        <v>244</v>
      </c>
      <c r="E8" s="10"/>
      <c r="F8" s="12"/>
      <c r="G8" s="16"/>
    </row>
    <row r="9" spans="1:7" ht="40.5">
      <c r="A9" s="32" t="s">
        <v>153</v>
      </c>
      <c r="B9" s="14">
        <v>6</v>
      </c>
      <c r="C9" s="15" t="s">
        <v>20</v>
      </c>
      <c r="D9" s="13" t="s">
        <v>43</v>
      </c>
      <c r="E9" s="13" t="s">
        <v>154</v>
      </c>
      <c r="F9" s="15"/>
      <c r="G9" s="17" t="s">
        <v>187</v>
      </c>
    </row>
    <row r="10" spans="1:7">
      <c r="A10" s="31" t="s">
        <v>155</v>
      </c>
      <c r="B10" s="11">
        <v>6</v>
      </c>
      <c r="C10" s="12" t="s">
        <v>20</v>
      </c>
      <c r="D10" s="10" t="s">
        <v>43</v>
      </c>
      <c r="E10" s="16" t="s">
        <v>156</v>
      </c>
      <c r="F10" s="12"/>
      <c r="G10" s="10"/>
    </row>
    <row r="11" spans="1:7">
      <c r="A11" s="32" t="s">
        <v>157</v>
      </c>
      <c r="B11" s="14">
        <v>9</v>
      </c>
      <c r="C11" s="15" t="s">
        <v>7</v>
      </c>
      <c r="D11" s="13" t="s">
        <v>244</v>
      </c>
      <c r="E11" s="17"/>
      <c r="F11" s="15"/>
      <c r="G11" s="13"/>
    </row>
    <row r="12" spans="1:7" ht="27">
      <c r="A12" s="31" t="s">
        <v>158</v>
      </c>
      <c r="B12" s="11">
        <v>2</v>
      </c>
      <c r="C12" s="12" t="s">
        <v>7</v>
      </c>
      <c r="D12" s="10" t="s">
        <v>295</v>
      </c>
      <c r="E12" s="10" t="s">
        <v>299</v>
      </c>
      <c r="F12" s="12"/>
      <c r="G12" s="16" t="s">
        <v>188</v>
      </c>
    </row>
    <row r="13" spans="1:7">
      <c r="A13" s="32" t="s">
        <v>301</v>
      </c>
      <c r="B13" s="14">
        <v>5</v>
      </c>
      <c r="C13" s="15" t="s">
        <v>7</v>
      </c>
      <c r="D13" s="13" t="s">
        <v>244</v>
      </c>
      <c r="E13" s="13"/>
      <c r="F13" s="15"/>
      <c r="G13" s="13"/>
    </row>
    <row r="14" spans="1:7">
      <c r="A14" s="31" t="s">
        <v>159</v>
      </c>
      <c r="B14" s="11">
        <v>9</v>
      </c>
      <c r="C14" s="12" t="s">
        <v>12</v>
      </c>
      <c r="D14" s="10" t="s">
        <v>244</v>
      </c>
      <c r="E14" s="10"/>
      <c r="F14" s="12"/>
      <c r="G14" s="10"/>
    </row>
    <row r="15" spans="1:7">
      <c r="A15" s="32" t="s">
        <v>161</v>
      </c>
      <c r="B15" s="14">
        <v>13</v>
      </c>
      <c r="C15" s="15" t="s">
        <v>7</v>
      </c>
      <c r="D15" s="17" t="s">
        <v>244</v>
      </c>
      <c r="E15" s="17"/>
      <c r="F15" s="15" t="s">
        <v>37</v>
      </c>
      <c r="G15" s="13"/>
    </row>
    <row r="16" spans="1:7">
      <c r="A16" s="31" t="s">
        <v>162</v>
      </c>
      <c r="B16" s="11">
        <v>8</v>
      </c>
      <c r="C16" s="12" t="s">
        <v>20</v>
      </c>
      <c r="D16" s="10" t="s">
        <v>10</v>
      </c>
      <c r="E16" s="10"/>
      <c r="F16" s="12"/>
      <c r="G16" s="10" t="s">
        <v>189</v>
      </c>
    </row>
    <row r="17" spans="1:7">
      <c r="A17" s="32" t="s">
        <v>163</v>
      </c>
      <c r="B17" s="14">
        <v>3</v>
      </c>
      <c r="C17" s="15" t="s">
        <v>12</v>
      </c>
      <c r="D17" s="13" t="s">
        <v>244</v>
      </c>
      <c r="E17" s="13"/>
      <c r="F17" s="15"/>
      <c r="G17" s="13"/>
    </row>
    <row r="18" spans="1:7">
      <c r="A18" s="31" t="s">
        <v>286</v>
      </c>
      <c r="B18" s="11">
        <v>4</v>
      </c>
      <c r="C18" s="12" t="s">
        <v>7</v>
      </c>
      <c r="D18" s="10" t="s">
        <v>28</v>
      </c>
      <c r="E18" s="10"/>
      <c r="F18" s="12"/>
      <c r="G18" s="10" t="s">
        <v>287</v>
      </c>
    </row>
    <row r="19" spans="1:7">
      <c r="A19" s="34" t="s">
        <v>164</v>
      </c>
      <c r="B19" s="19">
        <v>3</v>
      </c>
      <c r="C19" s="20" t="s">
        <v>30</v>
      </c>
      <c r="D19" s="18" t="s">
        <v>244</v>
      </c>
      <c r="E19" s="18"/>
      <c r="F19" s="20"/>
      <c r="G19" s="18"/>
    </row>
    <row r="20" spans="1:7">
      <c r="A20" s="31" t="s">
        <v>165</v>
      </c>
      <c r="B20" s="11">
        <v>8</v>
      </c>
      <c r="C20" s="12" t="s">
        <v>7</v>
      </c>
      <c r="D20" s="10" t="s">
        <v>244</v>
      </c>
      <c r="E20" s="10"/>
      <c r="F20" s="12"/>
      <c r="G20" s="10"/>
    </row>
    <row r="21" spans="1:7">
      <c r="A21" s="32" t="s">
        <v>166</v>
      </c>
      <c r="B21" s="14">
        <v>7</v>
      </c>
      <c r="C21" s="15" t="s">
        <v>30</v>
      </c>
      <c r="D21" s="13" t="s">
        <v>244</v>
      </c>
      <c r="E21" s="13"/>
      <c r="F21" s="15"/>
      <c r="G21" s="13"/>
    </row>
    <row r="22" spans="1:7">
      <c r="A22" s="31" t="s">
        <v>167</v>
      </c>
      <c r="B22" s="11">
        <v>5</v>
      </c>
      <c r="C22" s="12" t="s">
        <v>12</v>
      </c>
      <c r="D22" s="10" t="s">
        <v>13</v>
      </c>
      <c r="E22" s="10"/>
      <c r="F22" s="12"/>
      <c r="G22" s="10"/>
    </row>
    <row r="23" spans="1:7">
      <c r="A23" s="32" t="s">
        <v>168</v>
      </c>
      <c r="B23" s="14">
        <v>4</v>
      </c>
      <c r="C23" s="15" t="s">
        <v>7</v>
      </c>
      <c r="D23" s="17" t="s">
        <v>244</v>
      </c>
      <c r="E23" s="17"/>
      <c r="F23" s="15"/>
      <c r="G23" s="13"/>
    </row>
    <row r="24" spans="1:7">
      <c r="A24" s="31" t="s">
        <v>169</v>
      </c>
      <c r="B24" s="11">
        <v>8</v>
      </c>
      <c r="C24" s="12" t="s">
        <v>12</v>
      </c>
      <c r="D24" s="10" t="s">
        <v>244</v>
      </c>
      <c r="E24" s="10"/>
      <c r="F24" s="12"/>
      <c r="G24" s="10"/>
    </row>
    <row r="25" spans="1:7">
      <c r="A25" s="32" t="s">
        <v>170</v>
      </c>
      <c r="B25" s="14">
        <v>7</v>
      </c>
      <c r="C25" s="15" t="s">
        <v>20</v>
      </c>
      <c r="D25" s="13" t="s">
        <v>295</v>
      </c>
      <c r="E25" s="13" t="s">
        <v>171</v>
      </c>
      <c r="F25" s="15"/>
      <c r="G25" s="13"/>
    </row>
    <row r="26" spans="1:7">
      <c r="A26" s="31" t="s">
        <v>172</v>
      </c>
      <c r="B26" s="11">
        <v>2</v>
      </c>
      <c r="C26" s="12" t="s">
        <v>7</v>
      </c>
      <c r="D26" s="10" t="s">
        <v>295</v>
      </c>
      <c r="E26" s="10" t="s">
        <v>273</v>
      </c>
      <c r="F26" s="12"/>
      <c r="G26" s="10"/>
    </row>
    <row r="27" spans="1:7" ht="40.5">
      <c r="A27" s="34" t="s">
        <v>288</v>
      </c>
      <c r="B27" s="19">
        <v>2</v>
      </c>
      <c r="C27" s="20" t="s">
        <v>7</v>
      </c>
      <c r="D27" s="28" t="s">
        <v>297</v>
      </c>
      <c r="E27" s="18" t="s">
        <v>289</v>
      </c>
      <c r="F27" s="20"/>
      <c r="G27" s="28" t="s">
        <v>190</v>
      </c>
    </row>
    <row r="28" spans="1:7" ht="27">
      <c r="A28" s="33" t="s">
        <v>173</v>
      </c>
      <c r="B28" s="25">
        <v>1</v>
      </c>
      <c r="C28" s="26" t="s">
        <v>7</v>
      </c>
      <c r="D28" s="49" t="s">
        <v>297</v>
      </c>
      <c r="E28" s="24" t="s">
        <v>290</v>
      </c>
      <c r="F28" s="26"/>
      <c r="G28" s="49"/>
    </row>
    <row r="29" spans="1:7">
      <c r="A29" s="34" t="s">
        <v>174</v>
      </c>
      <c r="B29" s="19">
        <v>4</v>
      </c>
      <c r="C29" s="20" t="s">
        <v>7</v>
      </c>
      <c r="D29" s="18" t="s">
        <v>244</v>
      </c>
      <c r="E29" s="18"/>
      <c r="F29" s="20"/>
      <c r="G29" s="18"/>
    </row>
    <row r="30" spans="1:7">
      <c r="A30" s="31" t="s">
        <v>175</v>
      </c>
      <c r="B30" s="11">
        <v>4</v>
      </c>
      <c r="C30" s="12" t="s">
        <v>7</v>
      </c>
      <c r="D30" s="10" t="s">
        <v>244</v>
      </c>
      <c r="E30" s="10"/>
      <c r="F30" s="12"/>
      <c r="G30" s="10"/>
    </row>
    <row r="31" spans="1:7">
      <c r="A31" s="32" t="s">
        <v>176</v>
      </c>
      <c r="B31" s="14">
        <v>4</v>
      </c>
      <c r="C31" s="15" t="s">
        <v>7</v>
      </c>
      <c r="D31" s="13" t="s">
        <v>244</v>
      </c>
      <c r="E31" s="13"/>
      <c r="F31" s="15"/>
      <c r="G31" s="13"/>
    </row>
    <row r="32" spans="1:7" ht="40.5">
      <c r="A32" s="33" t="s">
        <v>177</v>
      </c>
      <c r="B32" s="25">
        <v>6</v>
      </c>
      <c r="C32" s="26" t="s">
        <v>7</v>
      </c>
      <c r="D32" s="24" t="s">
        <v>295</v>
      </c>
      <c r="E32" s="24" t="s">
        <v>178</v>
      </c>
      <c r="F32" s="26"/>
      <c r="G32" s="49" t="s">
        <v>310</v>
      </c>
    </row>
    <row r="33" spans="1:7">
      <c r="A33" s="34" t="s">
        <v>179</v>
      </c>
      <c r="B33" s="19">
        <v>6</v>
      </c>
      <c r="C33" s="20" t="s">
        <v>7</v>
      </c>
      <c r="D33" s="18" t="s">
        <v>295</v>
      </c>
      <c r="E33" s="18" t="s">
        <v>178</v>
      </c>
      <c r="F33" s="20"/>
      <c r="G33" s="18"/>
    </row>
    <row r="34" spans="1:7" ht="27">
      <c r="A34" s="33" t="s">
        <v>291</v>
      </c>
      <c r="B34" s="25">
        <v>3</v>
      </c>
      <c r="C34" s="26" t="s">
        <v>7</v>
      </c>
      <c r="D34" s="49" t="s">
        <v>297</v>
      </c>
      <c r="E34" s="24" t="s">
        <v>293</v>
      </c>
      <c r="F34" s="26"/>
      <c r="G34" s="24" t="s">
        <v>294</v>
      </c>
    </row>
    <row r="35" spans="1:7" ht="27">
      <c r="A35" s="32" t="s">
        <v>180</v>
      </c>
      <c r="B35" s="14">
        <v>1</v>
      </c>
      <c r="C35" s="15" t="s">
        <v>7</v>
      </c>
      <c r="D35" s="17" t="s">
        <v>297</v>
      </c>
      <c r="E35" s="13" t="s">
        <v>292</v>
      </c>
      <c r="F35" s="15"/>
      <c r="G35" s="13"/>
    </row>
    <row r="36" spans="1:7">
      <c r="A36" s="31" t="s">
        <v>181</v>
      </c>
      <c r="B36" s="11">
        <v>7</v>
      </c>
      <c r="C36" s="12" t="s">
        <v>12</v>
      </c>
      <c r="D36" s="10" t="s">
        <v>295</v>
      </c>
      <c r="E36" s="10" t="s">
        <v>182</v>
      </c>
      <c r="F36" s="12"/>
      <c r="G36" s="10"/>
    </row>
    <row r="37" spans="1:7">
      <c r="A37" s="34" t="s">
        <v>183</v>
      </c>
      <c r="B37" s="19">
        <v>10</v>
      </c>
      <c r="C37" s="20" t="s">
        <v>12</v>
      </c>
      <c r="D37" s="18" t="s">
        <v>16</v>
      </c>
      <c r="E37" s="18"/>
      <c r="F37" s="20"/>
      <c r="G37" s="18"/>
    </row>
  </sheetData>
  <mergeCells count="1">
    <mergeCell ref="A1:G1"/>
  </mergeCells>
  <phoneticPr fontId="9" type="noConversion"/>
  <pageMargins left="0.7" right="0.7" top="0.75" bottom="0.75" header="0.3" footer="0.3"/>
  <pageSetup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9"/>
  <sheetViews>
    <sheetView zoomScaleNormal="100" workbookViewId="0">
      <selection activeCell="E29" sqref="E29"/>
    </sheetView>
  </sheetViews>
  <sheetFormatPr defaultColWidth="9.125" defaultRowHeight="13.5"/>
  <cols>
    <col min="1" max="1" width="26.125" style="5" bestFit="1" customWidth="1"/>
    <col min="2" max="2" width="8.375" style="6" bestFit="1" customWidth="1"/>
    <col min="3" max="3" width="12" style="3" customWidth="1"/>
    <col min="4" max="4" width="18" style="5" customWidth="1"/>
    <col min="5" max="5" width="47.125" style="5" customWidth="1"/>
    <col min="6" max="6" width="9.125" style="3"/>
    <col min="7" max="7" width="49.75" style="5" bestFit="1" customWidth="1"/>
    <col min="8" max="16384" width="9.125" style="1"/>
  </cols>
  <sheetData>
    <row r="1" spans="1:7" ht="26.25" customHeight="1">
      <c r="A1" s="72" t="s">
        <v>320</v>
      </c>
      <c r="B1" s="72"/>
      <c r="C1" s="72"/>
      <c r="D1" s="72"/>
      <c r="E1" s="72"/>
      <c r="F1" s="72"/>
      <c r="G1" s="72"/>
    </row>
    <row r="2" spans="1:7" ht="22.5" customHeight="1">
      <c r="A2" s="2" t="s">
        <v>0</v>
      </c>
      <c r="B2" s="4" t="s">
        <v>1</v>
      </c>
      <c r="C2" s="2" t="s">
        <v>2</v>
      </c>
      <c r="D2" s="2" t="s">
        <v>3</v>
      </c>
      <c r="E2" s="2" t="s">
        <v>5</v>
      </c>
      <c r="F2" s="2" t="s">
        <v>4</v>
      </c>
      <c r="G2" s="2" t="s">
        <v>70</v>
      </c>
    </row>
    <row r="3" spans="1:7">
      <c r="A3" s="29" t="s">
        <v>223</v>
      </c>
      <c r="B3" s="22">
        <v>0</v>
      </c>
      <c r="C3" s="23" t="s">
        <v>7</v>
      </c>
      <c r="D3" s="21" t="s">
        <v>224</v>
      </c>
      <c r="E3" s="21" t="s">
        <v>226</v>
      </c>
      <c r="F3" s="23" t="s">
        <v>37</v>
      </c>
      <c r="G3" s="21"/>
    </row>
    <row r="4" spans="1:7" ht="54">
      <c r="A4" s="30" t="s">
        <v>225</v>
      </c>
      <c r="B4" s="8">
        <v>20</v>
      </c>
      <c r="C4" s="9" t="s">
        <v>7</v>
      </c>
      <c r="D4" s="7" t="s">
        <v>13</v>
      </c>
      <c r="E4" s="7" t="s">
        <v>227</v>
      </c>
      <c r="F4" s="9" t="s">
        <v>37</v>
      </c>
      <c r="G4" s="27" t="s">
        <v>311</v>
      </c>
    </row>
    <row r="5" spans="1:7">
      <c r="A5" s="31" t="s">
        <v>191</v>
      </c>
      <c r="B5" s="11">
        <v>10</v>
      </c>
      <c r="C5" s="12" t="s">
        <v>7</v>
      </c>
      <c r="D5" s="10" t="s">
        <v>18</v>
      </c>
      <c r="E5" s="10"/>
      <c r="F5" s="12" t="s">
        <v>37</v>
      </c>
      <c r="G5" s="16" t="s">
        <v>230</v>
      </c>
    </row>
    <row r="6" spans="1:7" ht="40.5">
      <c r="A6" s="42" t="s">
        <v>192</v>
      </c>
      <c r="B6" s="14">
        <v>10</v>
      </c>
      <c r="C6" s="15" t="s">
        <v>20</v>
      </c>
      <c r="D6" s="13" t="s">
        <v>295</v>
      </c>
      <c r="E6" s="13" t="s">
        <v>193</v>
      </c>
      <c r="F6" s="15" t="s">
        <v>37</v>
      </c>
      <c r="G6" s="17" t="s">
        <v>229</v>
      </c>
    </row>
    <row r="7" spans="1:7">
      <c r="A7" s="31" t="s">
        <v>194</v>
      </c>
      <c r="B7" s="11">
        <v>3</v>
      </c>
      <c r="C7" s="12" t="s">
        <v>7</v>
      </c>
      <c r="D7" s="10" t="s">
        <v>43</v>
      </c>
      <c r="E7" s="10" t="s">
        <v>58</v>
      </c>
      <c r="F7" s="12"/>
      <c r="G7" s="10"/>
    </row>
    <row r="8" spans="1:7">
      <c r="A8" s="32" t="s">
        <v>195</v>
      </c>
      <c r="B8" s="14">
        <v>8</v>
      </c>
      <c r="C8" s="15" t="s">
        <v>12</v>
      </c>
      <c r="D8" s="13" t="s">
        <v>13</v>
      </c>
      <c r="E8" s="13"/>
      <c r="F8" s="15" t="s">
        <v>37</v>
      </c>
      <c r="G8" s="17" t="s">
        <v>249</v>
      </c>
    </row>
    <row r="9" spans="1:7">
      <c r="A9" s="31" t="s">
        <v>197</v>
      </c>
      <c r="B9" s="11">
        <v>1</v>
      </c>
      <c r="C9" s="12" t="s">
        <v>20</v>
      </c>
      <c r="D9" s="10" t="s">
        <v>18</v>
      </c>
      <c r="E9" s="10"/>
      <c r="F9" s="12"/>
      <c r="G9" s="16"/>
    </row>
    <row r="10" spans="1:7">
      <c r="A10" s="32" t="s">
        <v>322</v>
      </c>
      <c r="B10" s="14">
        <v>4</v>
      </c>
      <c r="C10" s="15" t="s">
        <v>30</v>
      </c>
      <c r="D10" s="13" t="s">
        <v>295</v>
      </c>
      <c r="E10" s="13" t="s">
        <v>198</v>
      </c>
      <c r="F10" s="15"/>
      <c r="G10" s="17" t="s">
        <v>231</v>
      </c>
    </row>
    <row r="11" spans="1:7" ht="27">
      <c r="A11" s="31" t="s">
        <v>199</v>
      </c>
      <c r="B11" s="11">
        <v>7</v>
      </c>
      <c r="C11" s="12" t="s">
        <v>20</v>
      </c>
      <c r="D11" s="10" t="s">
        <v>243</v>
      </c>
      <c r="E11" s="16" t="s">
        <v>104</v>
      </c>
      <c r="F11" s="12"/>
      <c r="G11" s="10" t="s">
        <v>232</v>
      </c>
    </row>
    <row r="12" spans="1:7">
      <c r="A12" s="42" t="s">
        <v>200</v>
      </c>
      <c r="B12" s="14">
        <v>6</v>
      </c>
      <c r="C12" s="43" t="s">
        <v>20</v>
      </c>
      <c r="D12" s="13" t="s">
        <v>244</v>
      </c>
      <c r="E12" s="17"/>
      <c r="F12" s="15"/>
      <c r="G12" s="13"/>
    </row>
    <row r="13" spans="1:7" ht="40.5">
      <c r="A13" s="31" t="s">
        <v>323</v>
      </c>
      <c r="B13" s="11">
        <v>7</v>
      </c>
      <c r="C13" s="12" t="s">
        <v>7</v>
      </c>
      <c r="D13" s="10" t="s">
        <v>295</v>
      </c>
      <c r="E13" s="10" t="s">
        <v>201</v>
      </c>
      <c r="F13" s="12"/>
      <c r="G13" s="16" t="s">
        <v>233</v>
      </c>
    </row>
    <row r="14" spans="1:7">
      <c r="A14" s="32" t="s">
        <v>202</v>
      </c>
      <c r="B14" s="14">
        <v>3</v>
      </c>
      <c r="C14" s="15" t="s">
        <v>12</v>
      </c>
      <c r="D14" s="13" t="s">
        <v>10</v>
      </c>
      <c r="E14" s="13"/>
      <c r="F14" s="15"/>
      <c r="G14" s="13" t="s">
        <v>234</v>
      </c>
    </row>
    <row r="15" spans="1:7">
      <c r="A15" s="31" t="s">
        <v>203</v>
      </c>
      <c r="B15" s="11">
        <v>5</v>
      </c>
      <c r="C15" s="12" t="s">
        <v>7</v>
      </c>
      <c r="D15" s="10" t="s">
        <v>244</v>
      </c>
      <c r="E15" s="10"/>
      <c r="F15" s="12"/>
      <c r="G15" s="10"/>
    </row>
    <row r="16" spans="1:7">
      <c r="A16" s="42" t="s">
        <v>204</v>
      </c>
      <c r="B16" s="14">
        <v>2</v>
      </c>
      <c r="C16" s="15" t="s">
        <v>7</v>
      </c>
      <c r="D16" s="17" t="s">
        <v>205</v>
      </c>
      <c r="E16" s="17" t="s">
        <v>206</v>
      </c>
      <c r="F16" s="15"/>
      <c r="G16" s="13" t="s">
        <v>235</v>
      </c>
    </row>
    <row r="17" spans="1:7">
      <c r="A17" s="31" t="s">
        <v>207</v>
      </c>
      <c r="B17" s="11">
        <v>6</v>
      </c>
      <c r="C17" s="12" t="s">
        <v>7</v>
      </c>
      <c r="D17" s="10" t="s">
        <v>244</v>
      </c>
      <c r="E17" s="10"/>
      <c r="F17" s="12"/>
      <c r="G17" s="10"/>
    </row>
    <row r="18" spans="1:7">
      <c r="A18" s="32" t="s">
        <v>208</v>
      </c>
      <c r="B18" s="14">
        <v>5</v>
      </c>
      <c r="C18" s="15" t="s">
        <v>7</v>
      </c>
      <c r="D18" s="13" t="s">
        <v>244</v>
      </c>
      <c r="E18" s="13"/>
      <c r="F18" s="15"/>
      <c r="G18" s="13"/>
    </row>
    <row r="19" spans="1:7">
      <c r="A19" s="31" t="s">
        <v>209</v>
      </c>
      <c r="B19" s="11">
        <v>12</v>
      </c>
      <c r="C19" s="12" t="s">
        <v>7</v>
      </c>
      <c r="D19" s="10" t="s">
        <v>10</v>
      </c>
      <c r="E19" s="10"/>
      <c r="F19" s="12"/>
      <c r="G19" s="10"/>
    </row>
    <row r="20" spans="1:7">
      <c r="A20" s="45" t="s">
        <v>210</v>
      </c>
      <c r="B20" s="19">
        <v>5</v>
      </c>
      <c r="C20" s="20" t="s">
        <v>7</v>
      </c>
      <c r="D20" s="18" t="s">
        <v>211</v>
      </c>
      <c r="E20" s="18" t="s">
        <v>212</v>
      </c>
      <c r="F20" s="20"/>
      <c r="G20" s="18"/>
    </row>
    <row r="21" spans="1:7" ht="27">
      <c r="A21" s="41" t="s">
        <v>213</v>
      </c>
      <c r="B21" s="11">
        <v>11</v>
      </c>
      <c r="C21" s="12" t="s">
        <v>7</v>
      </c>
      <c r="D21" s="16" t="s">
        <v>270</v>
      </c>
      <c r="E21" s="10" t="s">
        <v>250</v>
      </c>
      <c r="F21" s="12"/>
      <c r="G21" s="10" t="s">
        <v>252</v>
      </c>
    </row>
    <row r="22" spans="1:7">
      <c r="A22" s="42" t="s">
        <v>214</v>
      </c>
      <c r="B22" s="14">
        <v>4</v>
      </c>
      <c r="C22" s="15" t="s">
        <v>7</v>
      </c>
      <c r="D22" s="13" t="s">
        <v>211</v>
      </c>
      <c r="E22" s="13" t="s">
        <v>215</v>
      </c>
      <c r="F22" s="15"/>
      <c r="G22" s="13"/>
    </row>
    <row r="23" spans="1:7">
      <c r="A23" s="41" t="s">
        <v>216</v>
      </c>
      <c r="B23" s="11">
        <v>9</v>
      </c>
      <c r="C23" s="12" t="s">
        <v>7</v>
      </c>
      <c r="D23" s="10" t="s">
        <v>43</v>
      </c>
      <c r="E23" s="10" t="s">
        <v>251</v>
      </c>
      <c r="F23" s="12"/>
      <c r="G23" s="10" t="s">
        <v>303</v>
      </c>
    </row>
    <row r="24" spans="1:7">
      <c r="A24" s="32" t="s">
        <v>217</v>
      </c>
      <c r="B24" s="14">
        <v>5</v>
      </c>
      <c r="C24" s="15" t="s">
        <v>7</v>
      </c>
      <c r="D24" s="17" t="s">
        <v>43</v>
      </c>
      <c r="E24" s="17" t="s">
        <v>58</v>
      </c>
      <c r="F24" s="15"/>
      <c r="G24" s="13"/>
    </row>
    <row r="25" spans="1:7">
      <c r="A25" s="31" t="s">
        <v>218</v>
      </c>
      <c r="B25" s="11">
        <v>4</v>
      </c>
      <c r="C25" s="12" t="s">
        <v>30</v>
      </c>
      <c r="D25" s="10" t="s">
        <v>10</v>
      </c>
      <c r="E25" s="10"/>
      <c r="F25" s="12"/>
      <c r="G25" s="10"/>
    </row>
    <row r="26" spans="1:7">
      <c r="A26" s="32" t="s">
        <v>219</v>
      </c>
      <c r="B26" s="14">
        <v>4</v>
      </c>
      <c r="C26" s="15" t="s">
        <v>12</v>
      </c>
      <c r="D26" s="17" t="s">
        <v>295</v>
      </c>
      <c r="E26" s="13" t="s">
        <v>129</v>
      </c>
      <c r="F26" s="15"/>
      <c r="G26" s="17"/>
    </row>
    <row r="27" spans="1:7">
      <c r="A27" s="31" t="s">
        <v>221</v>
      </c>
      <c r="B27" s="11">
        <v>6</v>
      </c>
      <c r="C27" s="12" t="s">
        <v>20</v>
      </c>
      <c r="D27" s="10" t="s">
        <v>43</v>
      </c>
      <c r="E27" s="10" t="s">
        <v>58</v>
      </c>
      <c r="F27" s="12"/>
      <c r="G27" s="10"/>
    </row>
    <row r="28" spans="1:7">
      <c r="A28" s="34" t="s">
        <v>222</v>
      </c>
      <c r="B28" s="19">
        <v>5</v>
      </c>
      <c r="C28" s="20" t="s">
        <v>12</v>
      </c>
      <c r="D28" s="28" t="s">
        <v>295</v>
      </c>
      <c r="E28" s="18" t="s">
        <v>129</v>
      </c>
      <c r="F28" s="20"/>
      <c r="G28" s="28" t="s">
        <v>236</v>
      </c>
    </row>
    <row r="29" spans="1:7">
      <c r="A29" s="1"/>
      <c r="B29" s="1"/>
      <c r="C29" s="1"/>
      <c r="D29" s="1"/>
      <c r="E29" s="1" t="s">
        <v>324</v>
      </c>
      <c r="F29" s="1"/>
      <c r="G29" s="1"/>
    </row>
  </sheetData>
  <mergeCells count="1">
    <mergeCell ref="A1:G1"/>
  </mergeCells>
  <phoneticPr fontId="9" type="noConversion"/>
  <pageMargins left="0.7" right="0.7" top="0.75" bottom="0.75" header="0.3" footer="0.3"/>
  <pageSetup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4"/>
  <sheetViews>
    <sheetView tabSelected="1" zoomScaleNormal="100" workbookViewId="0">
      <selection activeCell="F23" sqref="F23"/>
    </sheetView>
  </sheetViews>
  <sheetFormatPr defaultColWidth="9.125" defaultRowHeight="13.5"/>
  <cols>
    <col min="1" max="1" width="18.25" style="5" bestFit="1" customWidth="1"/>
    <col min="2" max="2" width="21.375" style="6" customWidth="1"/>
    <col min="3" max="3" width="21.375" style="3" customWidth="1"/>
    <col min="4" max="5" width="21.375" style="5" customWidth="1"/>
    <col min="6" max="6" width="21.375" style="3" customWidth="1"/>
    <col min="7" max="7" width="21.375" style="5" customWidth="1"/>
    <col min="8" max="16384" width="9.125" style="1"/>
  </cols>
  <sheetData>
    <row r="1" spans="1:8" ht="26.25" customHeight="1">
      <c r="A1" s="73" t="s">
        <v>321</v>
      </c>
      <c r="B1" s="73"/>
      <c r="C1" s="73"/>
      <c r="D1" s="73"/>
      <c r="E1" s="73"/>
      <c r="F1" s="73"/>
      <c r="G1" s="73"/>
      <c r="H1" s="73"/>
    </row>
    <row r="2" spans="1:8" ht="18.75">
      <c r="A2" s="2" t="s">
        <v>3</v>
      </c>
      <c r="B2" s="35" t="s">
        <v>237</v>
      </c>
      <c r="C2" s="36" t="s">
        <v>238</v>
      </c>
      <c r="D2" s="37" t="s">
        <v>239</v>
      </c>
      <c r="E2" s="38" t="s">
        <v>240</v>
      </c>
      <c r="F2" s="39" t="s">
        <v>241</v>
      </c>
      <c r="G2" s="40" t="s">
        <v>242</v>
      </c>
      <c r="H2" s="2" t="s">
        <v>298</v>
      </c>
    </row>
    <row r="3" spans="1:8" ht="18.75">
      <c r="A3" s="29" t="s">
        <v>243</v>
      </c>
      <c r="B3" s="50">
        <f ca="1">COUNTIF(Neutral!D3:D40,"*"&amp;OFFSET(THIS_CELL,0,(COLUMN(THIS_CELL)-1)*(-1))&amp;"*")</f>
        <v>1</v>
      </c>
      <c r="C3" s="51">
        <f ca="1">COUNTIF('Northern Realms'!D3:D41,"*"&amp;OFFSET(THIS_CELL,0,(COLUMN(THIS_CELL)-1)*(-1))&amp;"*")</f>
        <v>0</v>
      </c>
      <c r="D3" s="51">
        <f ca="1">COUNTIF(Nilfgaardian!D3:D40,"*"&amp;OFFSET(THIS_CELL,0,(COLUMN(THIS_CELL)-1)*(-1))&amp;"*")</f>
        <v>1</v>
      </c>
      <c r="E3" s="51">
        <f ca="1">COUNTIF('Scoia''tael'!D3:D40,"*"&amp;OFFSET(THIS_CELL,0,(COLUMN(THIS_CELL)-1)*(-1))&amp;"*")</f>
        <v>0</v>
      </c>
      <c r="F3" s="51">
        <f ca="1">COUNTIF(Monster!D3:D42,"*"&amp;OFFSET(THIS_CELL,0,(COLUMN(THIS_CELL)-1)*(-1))&amp;"*")</f>
        <v>0</v>
      </c>
      <c r="G3" s="51">
        <f ca="1">COUNTIF(Skellige!D3:D40,"*"&amp;OFFSET(THIS_CELL,0,(COLUMN(THIS_CELL)-1)*(-1))&amp;"*")</f>
        <v>1</v>
      </c>
      <c r="H3" s="51">
        <f t="shared" ref="H3:H19" ca="1" si="0">SUM(B3:G3)</f>
        <v>3</v>
      </c>
    </row>
    <row r="4" spans="1:8" ht="18.75">
      <c r="A4" s="30" t="s">
        <v>8</v>
      </c>
      <c r="B4" s="52">
        <f ca="1">COUNTIF(Neutral!D3:D40,"*"&amp;OFFSET(THIS_CELL,0,(COLUMN(THIS_CELL)-1)*(-1))&amp;"*")</f>
        <v>1</v>
      </c>
      <c r="C4" s="53">
        <f ca="1">COUNTIF('Northern Realms'!D3:D41,"*"&amp;OFFSET(THIS_CELL,0,(COLUMN(THIS_CELL)-1)*(-1))&amp;"*")</f>
        <v>0</v>
      </c>
      <c r="D4" s="53">
        <f ca="1">COUNTIF(Nilfgaardian!D3:D40,"*"&amp;OFFSET(THIS_CELL,0,(COLUMN(THIS_CELL)-1)*(-1))&amp;"*")</f>
        <v>0</v>
      </c>
      <c r="E4" s="53">
        <f ca="1">COUNTIF('Scoia''tael'!D3:D40,"*"&amp;OFFSET(THIS_CELL,0,(COLUMN(THIS_CELL)-1)*(-1))&amp;"*")</f>
        <v>1</v>
      </c>
      <c r="F4" s="53">
        <f ca="1">COUNTIF(Monster!D3:D42,"*"&amp;OFFSET(THIS_CELL,0,(COLUMN(THIS_CELL)-1)*(-1))&amp;"*")</f>
        <v>1</v>
      </c>
      <c r="G4" s="54">
        <f ca="1">COUNTIF(Skellige!D3:D40,"*"&amp;OFFSET(THIS_CELL,0,(COLUMN(THIS_CELL)-1)*(-1))&amp;"*")</f>
        <v>1</v>
      </c>
      <c r="H4" s="54">
        <f t="shared" ca="1" si="0"/>
        <v>4</v>
      </c>
    </row>
    <row r="5" spans="1:8" ht="18.75">
      <c r="A5" s="31" t="s">
        <v>16</v>
      </c>
      <c r="B5" s="55">
        <f ca="1">COUNTIF(Neutral!D3:D40,"*"&amp;OFFSET(THIS_CELL,0,(COLUMN(THIS_CELL)-1)*(-1))&amp;"*")</f>
        <v>1</v>
      </c>
      <c r="C5" s="56">
        <f ca="1">COUNTIF('Northern Realms'!D3:D41,"*"&amp;OFFSET(THIS_CELL,0,(COLUMN(THIS_CELL)-1)*(-1))&amp;"*")</f>
        <v>0</v>
      </c>
      <c r="D5" s="56">
        <f ca="1">COUNTIF(Nilfgaardian!D3:D40,"*"&amp;OFFSET(THIS_CELL,0,(COLUMN(THIS_CELL)-1)*(-1))&amp;"*")</f>
        <v>0</v>
      </c>
      <c r="E5" s="56">
        <f ca="1">COUNTIF('Scoia''tael'!D3:D40,"*"&amp;OFFSET(THIS_CELL,0,(COLUMN(THIS_CELL)-1)*(-1))&amp;"*")</f>
        <v>0</v>
      </c>
      <c r="F5" s="56">
        <f ca="1">COUNTIF(Monster!D3:D42,"*"&amp;OFFSET(THIS_CELL,0,(COLUMN(THIS_CELL)-1)*(-1))&amp;"*")</f>
        <v>1</v>
      </c>
      <c r="G5" s="57">
        <f ca="1">COUNTIF(Skellige!D3:D40,"*"&amp;OFFSET(THIS_CELL,0,(COLUMN(THIS_CELL)-1)*(-1))&amp;"*")</f>
        <v>0</v>
      </c>
      <c r="H5" s="57">
        <f t="shared" ca="1" si="0"/>
        <v>2</v>
      </c>
    </row>
    <row r="6" spans="1:8" ht="18.75">
      <c r="A6" s="32" t="s">
        <v>26</v>
      </c>
      <c r="B6" s="58">
        <f ca="1">COUNTIF(Neutral!D3:D40,"*"&amp;OFFSET(THIS_CELL,0,(COLUMN(THIS_CELL)-1)*(-1))&amp;"*")</f>
        <v>1</v>
      </c>
      <c r="C6" s="59">
        <f ca="1">COUNTIF('Northern Realms'!D3:D41,"*"&amp;OFFSET(THIS_CELL,0,(COLUMN(THIS_CELL)-1)*(-1))&amp;"*")</f>
        <v>0</v>
      </c>
      <c r="D6" s="59">
        <f ca="1">COUNTIF(Nilfgaardian!D3:D40,"*"&amp;OFFSET(THIS_CELL,0,(COLUMN(THIS_CELL)-1)*(-1))&amp;"*")</f>
        <v>1</v>
      </c>
      <c r="E6" s="59">
        <f ca="1">COUNTIF('Scoia''tael'!D3:D40,"*"&amp;OFFSET(THIS_CELL,0,(COLUMN(THIS_CELL)-1)*(-1))&amp;"*")</f>
        <v>0</v>
      </c>
      <c r="F6" s="59">
        <f ca="1">COUNTIF(Monster!D3:D42,"*"&amp;OFFSET(THIS_CELL,0,(COLUMN(THIS_CELL)-1)*(-1))&amp;"*")</f>
        <v>0</v>
      </c>
      <c r="G6" s="60">
        <f ca="1">COUNTIF(Skellige!D3:D40,"*"&amp;OFFSET(THIS_CELL,0,(COLUMN(THIS_CELL)-1)*(-1))&amp;"*")</f>
        <v>0</v>
      </c>
      <c r="H6" s="60">
        <f t="shared" ca="1" si="0"/>
        <v>2</v>
      </c>
    </row>
    <row r="7" spans="1:8" ht="18.75">
      <c r="A7" s="31" t="s">
        <v>10</v>
      </c>
      <c r="B7" s="55">
        <f ca="1">COUNTIF(Neutral!D3:D40,"*"&amp;OFFSET(THIS_CELL,0,(COLUMN(THIS_CELL)-1)*(-1))&amp;"*")</f>
        <v>1</v>
      </c>
      <c r="C7" s="56">
        <f ca="1">COUNTIF('Northern Realms'!D3:D41,"*"&amp;OFFSET(THIS_CELL,0,(COLUMN(THIS_CELL)-1)*(-1))&amp;"*")</f>
        <v>4</v>
      </c>
      <c r="D7" s="56">
        <f ca="1">COUNTIF(Nilfgaardian!D3:D40,"*"&amp;OFFSET(THIS_CELL,0,(COLUMN(THIS_CELL)-1)*(-1))&amp;"*")</f>
        <v>4</v>
      </c>
      <c r="E7" s="56">
        <f ca="1">COUNTIF('Scoia''tael'!D3:D40,"*"&amp;OFFSET(THIS_CELL,0,(COLUMN(THIS_CELL)-1)*(-1))&amp;"*")</f>
        <v>4</v>
      </c>
      <c r="F7" s="56">
        <f ca="1">COUNTIF(Monster!D3:D42,"*"&amp;OFFSET(THIS_CELL,0,(COLUMN(THIS_CELL)-1)*(-1))&amp;"*")</f>
        <v>2</v>
      </c>
      <c r="G7" s="56">
        <f ca="1">COUNTIF(Skellige!D3:D40,"*"&amp;OFFSET(THIS_CELL,0,(COLUMN(THIS_CELL)-1)*(-1))&amp;"*")</f>
        <v>3</v>
      </c>
      <c r="H7" s="56">
        <f t="shared" ca="1" si="0"/>
        <v>18</v>
      </c>
    </row>
    <row r="8" spans="1:8" ht="18.75">
      <c r="A8" s="32" t="s">
        <v>18</v>
      </c>
      <c r="B8" s="58">
        <f ca="1">COUNTIF(Neutral!D3:D40,"*"&amp;OFFSET(THIS_CELL,0,(COLUMN(THIS_CELL)-1)*(-1))&amp;"*")</f>
        <v>1</v>
      </c>
      <c r="C8" s="59">
        <f ca="1">COUNTIF('Northern Realms'!D3:D41,"*"&amp;OFFSET(THIS_CELL,0,(COLUMN(THIS_CELL)-1)*(-1))&amp;"*")</f>
        <v>2</v>
      </c>
      <c r="D8" s="59">
        <f ca="1">COUNTIF(Nilfgaardian!D3:D40,"*"&amp;OFFSET(THIS_CELL,0,(COLUMN(THIS_CELL)-1)*(-1))&amp;"*")</f>
        <v>2</v>
      </c>
      <c r="E8" s="59">
        <f ca="1">COUNTIF('Scoia''tael'!D3:D40,"*"&amp;OFFSET(THIS_CELL,0,(COLUMN(THIS_CELL)-1)*(-1))&amp;"*")</f>
        <v>1</v>
      </c>
      <c r="F8" s="59">
        <f ca="1">COUNTIF(Monster!D3:D42,"*"&amp;OFFSET(THIS_CELL,0,(COLUMN(THIS_CELL)-1)*(-1))&amp;"*")</f>
        <v>1</v>
      </c>
      <c r="G8" s="60">
        <f ca="1">COUNTIF(Skellige!D3:D40,"*"&amp;OFFSET(THIS_CELL,0,(COLUMN(THIS_CELL)-1)*(-1))&amp;"*")</f>
        <v>2</v>
      </c>
      <c r="H8" s="60">
        <f t="shared" ca="1" si="0"/>
        <v>9</v>
      </c>
    </row>
    <row r="9" spans="1:8" ht="18.75">
      <c r="A9" s="31" t="s">
        <v>43</v>
      </c>
      <c r="B9" s="55">
        <f ca="1">COUNTIF(Neutral!D3:D40,"*"&amp;OFFSET(THIS_CELL,0,(COLUMN(THIS_CELL)-1)*(-1))&amp;"*")</f>
        <v>0</v>
      </c>
      <c r="C9" s="66">
        <f ca="1">COUNTIF('Northern Realms'!D3:D41,"*"&amp;OFFSET(THIS_CELL,0,(COLUMN(THIS_CELL)-1)*(-1))&amp;"*")</f>
        <v>10</v>
      </c>
      <c r="D9" s="56">
        <f ca="1">COUNTIF(Nilfgaardian!D3:D40,"*"&amp;OFFSET(THIS_CELL,0,(COLUMN(THIS_CELL)-1)*(-1))&amp;"*")</f>
        <v>7</v>
      </c>
      <c r="E9" s="56">
        <f ca="1">COUNTIF('Scoia''tael'!D3:D40,"*"&amp;OFFSET(THIS_CELL,0,(COLUMN(THIS_CELL)-1)*(-1))&amp;"*")</f>
        <v>8</v>
      </c>
      <c r="F9" s="56">
        <f ca="1">COUNTIF(Monster!D3:D42,"*"&amp;OFFSET(THIS_CELL,0,(COLUMN(THIS_CELL)-1)*(-1))&amp;"*")</f>
        <v>6</v>
      </c>
      <c r="G9" s="57">
        <f ca="1">COUNTIF(Skellige!D3:D40,"*"&amp;OFFSET(THIS_CELL,0,(COLUMN(THIS_CELL)-1)*(-1))&amp;"*")</f>
        <v>5</v>
      </c>
      <c r="H9" s="57">
        <f t="shared" ca="1" si="0"/>
        <v>36</v>
      </c>
    </row>
    <row r="10" spans="1:8" ht="18.75">
      <c r="A10" s="32" t="s">
        <v>295</v>
      </c>
      <c r="B10" s="58">
        <f ca="1">COUNTIF(Neutral!D3:D40,"*"&amp;OFFSET(THIS_CELL,0,(COLUMN(THIS_CELL)-1)*(-1))&amp;"*")</f>
        <v>2</v>
      </c>
      <c r="C10" s="59">
        <f ca="1">COUNTIF('Northern Realms'!D3:D41,"*"&amp;OFFSET(THIS_CELL,0,(COLUMN(THIS_CELL)-1)*(-1))&amp;"*")</f>
        <v>4</v>
      </c>
      <c r="D10" s="59">
        <f ca="1">COUNTIF(Nilfgaardian!D3:D40,"*"&amp;OFFSET(THIS_CELL,0,(COLUMN(THIS_CELL)-1)*(-1))&amp;"*")</f>
        <v>1</v>
      </c>
      <c r="E10" s="59">
        <f ca="1">COUNTIF('Scoia''tael'!D3:D40,"*"&amp;OFFSET(THIS_CELL,0,(COLUMN(THIS_CELL)-1)*(-1))&amp;"*")</f>
        <v>5</v>
      </c>
      <c r="F10" s="59">
        <f ca="1">COUNTIF(Monster!D3:D42,"*"&amp;OFFSET(THIS_CELL,0,(COLUMN(THIS_CELL)-1)*(-1))&amp;"*")</f>
        <v>11</v>
      </c>
      <c r="G10" s="60">
        <f ca="1">COUNTIF(Skellige!D3:D40,"*"&amp;OFFSET(THIS_CELL,0,(COLUMN(THIS_CELL)-1)*(-1))&amp;"*")</f>
        <v>5</v>
      </c>
      <c r="H10" s="60">
        <f t="shared" ca="1" si="0"/>
        <v>28</v>
      </c>
    </row>
    <row r="11" spans="1:8" ht="18.75">
      <c r="A11" s="31" t="s">
        <v>224</v>
      </c>
      <c r="B11" s="55">
        <f ca="1">COUNTIF(Neutral!D3:D40,"*"&amp;OFFSET(THIS_CELL,0,(COLUMN(THIS_CELL)-1)*(-1))&amp;"*")</f>
        <v>4</v>
      </c>
      <c r="C11" s="56">
        <f ca="1">COUNTIF('Northern Realms'!D3:D41,"*"&amp;OFFSET(THIS_CELL,0,(COLUMN(THIS_CELL)-1)*(-1))&amp;"*")</f>
        <v>0</v>
      </c>
      <c r="D11" s="56">
        <f ca="1">COUNTIF(Nilfgaardian!D3:D40,"*"&amp;OFFSET(THIS_CELL,0,(COLUMN(THIS_CELL)-1)*(-1))&amp;"*")</f>
        <v>0</v>
      </c>
      <c r="E11" s="57">
        <f ca="1">COUNTIF('Scoia''tael'!D3:D40,"*"&amp;OFFSET(THIS_CELL,0,(COLUMN(THIS_CELL)-1)*(-1))&amp;"*")</f>
        <v>0</v>
      </c>
      <c r="F11" s="56">
        <f ca="1">COUNTIF(Monster!D3:D42,"*"&amp;OFFSET(THIS_CELL,0,(COLUMN(THIS_CELL)-1)*(-1))&amp;"*")</f>
        <v>0</v>
      </c>
      <c r="G11" s="56">
        <f ca="1">COUNTIF(Skellige!D3:D40,"*"&amp;OFFSET(THIS_CELL,0,(COLUMN(THIS_CELL)-1)*(-1))&amp;"*")</f>
        <v>1</v>
      </c>
      <c r="H11" s="56">
        <f t="shared" ca="1" si="0"/>
        <v>5</v>
      </c>
    </row>
    <row r="12" spans="1:8" ht="18.75">
      <c r="A12" s="32" t="s">
        <v>13</v>
      </c>
      <c r="B12" s="58">
        <f ca="1">COUNTIF(Neutral!D3:D40,"*"&amp;OFFSET(THIS_CELL,0,(COLUMN(THIS_CELL)-1)*(-1))&amp;"*")</f>
        <v>1</v>
      </c>
      <c r="C12" s="59">
        <f ca="1">COUNTIF('Northern Realms'!D3:D41,"*"&amp;OFFSET(THIS_CELL,0,(COLUMN(THIS_CELL)-1)*(-1))&amp;"*")</f>
        <v>2</v>
      </c>
      <c r="D12" s="59">
        <f ca="1">COUNTIF(Nilfgaardian!D3:D40,"*"&amp;OFFSET(THIS_CELL,0,(COLUMN(THIS_CELL)-1)*(-1))&amp;"*")</f>
        <v>1</v>
      </c>
      <c r="E12" s="60">
        <f ca="1">COUNTIF('Scoia''tael'!D3:D40,"*"&amp;OFFSET(THIS_CELL,0,(COLUMN(THIS_CELL)-1)*(-1))&amp;"*")</f>
        <v>2</v>
      </c>
      <c r="F12" s="59">
        <f ca="1">COUNTIF(Monster!D3:D42,"*"&amp;OFFSET(THIS_CELL,0,(COLUMN(THIS_CELL)-1)*(-1))&amp;"*")</f>
        <v>1</v>
      </c>
      <c r="G12" s="59">
        <f ca="1">COUNTIF(Skellige!D3:D40,"*"&amp;OFFSET(THIS_CELL,0,(COLUMN(THIS_CELL)-1)*(-1))&amp;"*")</f>
        <v>2</v>
      </c>
      <c r="H12" s="59">
        <f t="shared" ca="1" si="0"/>
        <v>9</v>
      </c>
    </row>
    <row r="13" spans="1:8" ht="18.75">
      <c r="A13" s="31" t="s">
        <v>28</v>
      </c>
      <c r="B13" s="55">
        <f ca="1">COUNTIF(Neutral!D3:D40,"*"&amp;OFFSET(THIS_CELL,0,(COLUMN(THIS_CELL)-1)*(-1))&amp;"*")</f>
        <v>1</v>
      </c>
      <c r="C13" s="56">
        <f ca="1">COUNTIF('Northern Realms'!D3:D41,"*"&amp;OFFSET(THIS_CELL,0,(COLUMN(THIS_CELL)-1)*(-1))&amp;"*")</f>
        <v>2</v>
      </c>
      <c r="D13" s="56">
        <f ca="1">COUNTIF(Nilfgaardian!D3:D40,"*"&amp;OFFSET(THIS_CELL,0,(COLUMN(THIS_CELL)-1)*(-1))&amp;"*")</f>
        <v>4</v>
      </c>
      <c r="E13" s="56">
        <f ca="1">COUNTIF('Scoia''tael'!D3:D40,"*"&amp;OFFSET(THIS_CELL,0,(COLUMN(THIS_CELL)-1)*(-1))&amp;"*")</f>
        <v>1</v>
      </c>
      <c r="F13" s="56">
        <f ca="1">COUNTIF(Monster!D3:D42,"*"&amp;OFFSET(THIS_CELL,0,(COLUMN(THIS_CELL)-1)*(-1))&amp;"*")</f>
        <v>1</v>
      </c>
      <c r="G13" s="57">
        <f ca="1">COUNTIF(Skellige!D3:D40,"*"&amp;OFFSET(THIS_CELL,0,(COLUMN(THIS_CELL)-1)*(-1))&amp;"*")</f>
        <v>0</v>
      </c>
      <c r="H13" s="57">
        <f t="shared" ca="1" si="0"/>
        <v>9</v>
      </c>
    </row>
    <row r="14" spans="1:8" ht="18.75">
      <c r="A14" s="32" t="s">
        <v>211</v>
      </c>
      <c r="B14" s="58">
        <f ca="1">COUNTIF(Neutral!D3:D40,"*"&amp;OFFSET(THIS_CELL,0,(COLUMN(THIS_CELL)-1)*(-1))&amp;"*")</f>
        <v>0</v>
      </c>
      <c r="C14" s="59">
        <f ca="1">COUNTIF('Northern Realms'!D3:D41,"*"&amp;OFFSET(THIS_CELL,0,(COLUMN(THIS_CELL)-1)*(-1))&amp;"*")</f>
        <v>0</v>
      </c>
      <c r="D14" s="59">
        <f ca="1">COUNTIF(Nilfgaardian!D3:D40,"*"&amp;OFFSET(THIS_CELL,0,(COLUMN(THIS_CELL)-1)*(-1))&amp;"*")</f>
        <v>0</v>
      </c>
      <c r="E14" s="59">
        <f ca="1">COUNTIF('Scoia''tael'!D3:D40,"*"&amp;OFFSET(THIS_CELL,0,(COLUMN(THIS_CELL)-1)*(-1))&amp;"*")</f>
        <v>0</v>
      </c>
      <c r="F14" s="59">
        <f ca="1">COUNTIF(Monster!D3:D42,"*"&amp;OFFSET(THIS_CELL,0,(COLUMN(THIS_CELL)-1)*(-1))&amp;"*")</f>
        <v>0</v>
      </c>
      <c r="G14" s="59">
        <f ca="1">COUNTIF(Skellige!D3:D40,"*"&amp;OFFSET(THIS_CELL,0,(COLUMN(THIS_CELL)-1)*(-1))&amp;"*")</f>
        <v>2</v>
      </c>
      <c r="H14" s="59">
        <f t="shared" ca="1" si="0"/>
        <v>2</v>
      </c>
    </row>
    <row r="15" spans="1:8" ht="18.75">
      <c r="A15" s="31" t="s">
        <v>205</v>
      </c>
      <c r="B15" s="55">
        <f ca="1">COUNTIF(Neutral!D1:D38,"*"&amp;OFFSET(THIS_CELL,0,(COLUMN(THIS_CELL)-1)*(-1))&amp;"*")</f>
        <v>0</v>
      </c>
      <c r="C15" s="56">
        <f ca="1">COUNTIF('Northern Realms'!D1:D39,"*"&amp;OFFSET(THIS_CELL,0,(COLUMN(THIS_CELL)-1)*(-1))&amp;"*")</f>
        <v>0</v>
      </c>
      <c r="D15" s="57">
        <f ca="1">COUNTIF(Nilfgaardian!D1:D38,"*"&amp;OFFSET(THIS_CELL,0,(COLUMN(THIS_CELL)-1)*(-1))&amp;"*")</f>
        <v>0</v>
      </c>
      <c r="E15" s="57">
        <f ca="1">COUNTIF('Scoia''tael'!D1:D38,"*"&amp;OFFSET(THIS_CELL,0,(COLUMN(THIS_CELL)-1)*(-1))&amp;"*")</f>
        <v>0</v>
      </c>
      <c r="F15" s="56">
        <f ca="1">COUNTIF(Monster!D1:D40,"*"&amp;OFFSET(THIS_CELL,0,(COLUMN(THIS_CELL)-1)*(-1))&amp;"*")</f>
        <v>0</v>
      </c>
      <c r="G15" s="56">
        <f ca="1">COUNTIF(Skellige!D1:D38,"*"&amp;OFFSET(THIS_CELL,0,(COLUMN(THIS_CELL)-1)*(-1))&amp;"*")</f>
        <v>1</v>
      </c>
      <c r="H15" s="56">
        <f t="shared" ca="1" si="0"/>
        <v>1</v>
      </c>
    </row>
    <row r="16" spans="1:8" ht="18.75">
      <c r="A16" s="32" t="s">
        <v>302</v>
      </c>
      <c r="B16" s="58">
        <f ca="1">COUNTIF(Neutral!D1:D38,"*"&amp;OFFSET(THIS_CELL,0,(COLUMN(THIS_CELL)-1)*(-1))&amp;"*")</f>
        <v>0</v>
      </c>
      <c r="C16" s="59">
        <f ca="1">COUNTIF('Northern Realms'!D1:D39,"*"&amp;OFFSET(THIS_CELL,0,(COLUMN(THIS_CELL)-1)*(-1))&amp;"*")</f>
        <v>0</v>
      </c>
      <c r="D16" s="60">
        <f ca="1">COUNTIF(Nilfgaardian!D1:D38,"*"&amp;OFFSET(THIS_CELL,0,(COLUMN(THIS_CELL)-1)*(-1))&amp;"*")</f>
        <v>0</v>
      </c>
      <c r="E16" s="60">
        <f ca="1">COUNTIF('Scoia''tael'!D1:D38,"*"&amp;OFFSET(THIS_CELL,0,(COLUMN(THIS_CELL)-1)*(-1))&amp;"*")</f>
        <v>0</v>
      </c>
      <c r="F16" s="59">
        <f ca="1">COUNTIF(Monster!D1:D40,"*"&amp;OFFSET(THIS_CELL,0,(COLUMN(THIS_CELL)-1)*(-1))&amp;"*")</f>
        <v>0</v>
      </c>
      <c r="G16" s="59">
        <f ca="1">COUNTIF(Skellige!D1:D38,"*"&amp;OFFSET(THIS_CELL,0,(COLUMN(THIS_CELL)-1)*(-1))&amp;"*")</f>
        <v>0</v>
      </c>
      <c r="H16" s="59">
        <f t="shared" ref="H16" ca="1" si="1">SUM(B16:G16)</f>
        <v>0</v>
      </c>
    </row>
    <row r="17" spans="1:8" ht="18.75">
      <c r="A17" s="31" t="s">
        <v>196</v>
      </c>
      <c r="B17" s="55">
        <f ca="1">COUNTIF(Neutral!D3:D40,"*"&amp;OFFSET(THIS_CELL,0,(COLUMN(THIS_CELL)-1)*(-1))&amp;"*")</f>
        <v>0</v>
      </c>
      <c r="C17" s="56">
        <f ca="1">COUNTIF('Northern Realms'!D3:D41,"*"&amp;OFFSET(THIS_CELL,0,(COLUMN(THIS_CELL)-1)*(-1))&amp;"*")</f>
        <v>0</v>
      </c>
      <c r="D17" s="56">
        <f ca="1">COUNTIF(Nilfgaardian!D3:D40,"*"&amp;OFFSET(THIS_CELL,0,(COLUMN(THIS_CELL)-1)*(-1))&amp;"*")</f>
        <v>0</v>
      </c>
      <c r="E17" s="56">
        <f ca="1">COUNTIF('Scoia''tael'!D3:D40,"*"&amp;OFFSET(THIS_CELL,0,(COLUMN(THIS_CELL)-1)*(-1))&amp;"*")</f>
        <v>0</v>
      </c>
      <c r="F17" s="56">
        <f ca="1">COUNTIF(Monster!D3:D42,"*"&amp;OFFSET(THIS_CELL,0,(COLUMN(THIS_CELL)-1)*(-1))&amp;"*")</f>
        <v>0</v>
      </c>
      <c r="G17" s="56">
        <f ca="1">COUNTIF(Skellige!D3:D40,"*"&amp;OFFSET(THIS_CELL,0,(COLUMN(THIS_CELL)-1)*(-1))&amp;"*")</f>
        <v>0</v>
      </c>
      <c r="H17" s="56">
        <f t="shared" ca="1" si="0"/>
        <v>0</v>
      </c>
    </row>
    <row r="18" spans="1:8" ht="18.75">
      <c r="A18" s="32" t="s">
        <v>220</v>
      </c>
      <c r="B18" s="58">
        <f ca="1">COUNTIF(Neutral!D3:D40,"*"&amp;OFFSET(THIS_CELL,0,(COLUMN(THIS_CELL)-1)*(-1))&amp;"*")</f>
        <v>0</v>
      </c>
      <c r="C18" s="59">
        <f ca="1">COUNTIF('Northern Realms'!D3:D41,"*"&amp;OFFSET(THIS_CELL,0,(COLUMN(THIS_CELL)-1)*(-1))&amp;"*")</f>
        <v>0</v>
      </c>
      <c r="D18" s="60">
        <f ca="1">COUNTIF(Nilfgaardian!D3:D40,"*"&amp;OFFSET(THIS_CELL,0,(COLUMN(THIS_CELL)-1)*(-1))&amp;"*")</f>
        <v>0</v>
      </c>
      <c r="E18" s="60">
        <f ca="1">COUNTIF('Scoia''tael'!D3:D40,"*"&amp;OFFSET(THIS_CELL,0,(COLUMN(THIS_CELL)-1)*(-1))&amp;"*")</f>
        <v>0</v>
      </c>
      <c r="F18" s="59">
        <f ca="1">COUNTIF(Monster!D3:D42,"*"&amp;OFFSET(THIS_CELL,0,(COLUMN(THIS_CELL)-1)*(-1))&amp;"*")</f>
        <v>0</v>
      </c>
      <c r="G18" s="59">
        <f ca="1">COUNTIF(Skellige!D3:D40,"*"&amp;OFFSET(THIS_CELL,0,(COLUMN(THIS_CELL)-1)*(-1))&amp;"*")</f>
        <v>0</v>
      </c>
      <c r="H18" s="59">
        <f t="shared" ca="1" si="0"/>
        <v>0</v>
      </c>
    </row>
    <row r="19" spans="1:8" ht="18.75">
      <c r="A19" s="33" t="s">
        <v>244</v>
      </c>
      <c r="B19" s="61">
        <f ca="1">COUNTIF(Neutral!D3:D40,"*"&amp;OFFSET(THIS_CELL,0,(COLUMN(THIS_CELL)-1)*(-1))&amp;"*")</f>
        <v>4</v>
      </c>
      <c r="C19" s="62">
        <f ca="1">COUNTIF('Northern Realms'!D3:D41,"*"&amp;OFFSET(THIS_CELL,0,(COLUMN(THIS_CELL)-1)*(-1))&amp;"*")</f>
        <v>4</v>
      </c>
      <c r="D19" s="62">
        <f ca="1">COUNTIF(Nilfgaardian!D3:D40,"*"&amp;OFFSET(THIS_CELL,0,(COLUMN(THIS_CELL)-1)*(-1))&amp;"*")</f>
        <v>8</v>
      </c>
      <c r="E19" s="62">
        <f ca="1">COUNTIF('Scoia''tael'!D3:D40,"*"&amp;OFFSET(THIS_CELL,0,(COLUMN(THIS_CELL)-1)*(-1))&amp;"*")</f>
        <v>4</v>
      </c>
      <c r="F19" s="62">
        <f ca="1">COUNTIF(Monster!D3:D42,"*"&amp;OFFSET(THIS_CELL,0,(COLUMN(THIS_CELL)-1)*(-1))&amp;"*")</f>
        <v>15</v>
      </c>
      <c r="G19" s="62">
        <f ca="1">COUNTIF(Skellige!D3:D40,"*"&amp;OFFSET(THIS_CELL,0,(COLUMN(THIS_CELL)-1)*(-1))&amp;"*")</f>
        <v>4</v>
      </c>
      <c r="H19" s="62">
        <f t="shared" ca="1" si="0"/>
        <v>39</v>
      </c>
    </row>
    <row r="20" spans="1:8" ht="18.75">
      <c r="A20" s="2" t="s">
        <v>2</v>
      </c>
      <c r="B20" s="35" t="s">
        <v>237</v>
      </c>
      <c r="C20" s="36" t="s">
        <v>238</v>
      </c>
      <c r="D20" s="37" t="s">
        <v>239</v>
      </c>
      <c r="E20" s="38" t="s">
        <v>240</v>
      </c>
      <c r="F20" s="39" t="s">
        <v>241</v>
      </c>
      <c r="G20" s="40" t="s">
        <v>242</v>
      </c>
      <c r="H20" s="2" t="s">
        <v>298</v>
      </c>
    </row>
    <row r="21" spans="1:8" ht="18.75">
      <c r="A21" s="26" t="s">
        <v>7</v>
      </c>
      <c r="B21" s="61">
        <f ca="1">COUNTIF(Neutral!C3:C19,OFFSET(THIS_CELL,0,-1))</f>
        <v>10</v>
      </c>
      <c r="C21" s="62">
        <f ca="1">COUNTIF('Northern Realms'!C3:C29,OFFSET(THIS_CELL,0,-2))</f>
        <v>12</v>
      </c>
      <c r="D21" s="62">
        <f ca="1">COUNTIF(Nilfgaardian!C3:C31,OFFSET(THIS_CELL,0,-3))</f>
        <v>15</v>
      </c>
      <c r="E21" s="62">
        <f ca="1">COUNTIF('Scoia''tael'!C3:C25,OFFSET(THIS_CELL,0,-4))</f>
        <v>6</v>
      </c>
      <c r="F21" s="62">
        <f ca="1">COUNTIF(Monster!C3:C37,OFFSET(THIS_CELL,0,-5))</f>
        <v>21</v>
      </c>
      <c r="G21" s="62">
        <f ca="1">COUNTIF(Skellige!C3:C28,OFFSET(THIS_CELL,0,-6))</f>
        <v>15</v>
      </c>
      <c r="H21" s="62">
        <f ca="1">COUNTIF(Skellige!D3:D28,OFFSET(THIS_CELL,0,-6))</f>
        <v>0</v>
      </c>
    </row>
    <row r="22" spans="1:8" ht="18.75">
      <c r="A22" s="15" t="s">
        <v>12</v>
      </c>
      <c r="B22" s="58">
        <f ca="1">COUNTIF(Neutral!C3:C19,OFFSET(THIS_CELL,0,-1))</f>
        <v>4</v>
      </c>
      <c r="C22" s="59">
        <f ca="1">COUNTIF('Northern Realms'!C3:C29,OFFSET(THIS_CELL,0,-2))</f>
        <v>5</v>
      </c>
      <c r="D22" s="60">
        <f ca="1">COUNTIF(Nilfgaardian!C3:C31,OFFSET(THIS_CELL,0,-3))</f>
        <v>7</v>
      </c>
      <c r="E22" s="60">
        <f ca="1">COUNTIF('Scoia''tael'!C3:C25,OFFSET(THIS_CELL,0,-4))</f>
        <v>7</v>
      </c>
      <c r="F22" s="59">
        <f ca="1">COUNTIF(Monster!C3:C37,OFFSET(THIS_CELL,0,-5))</f>
        <v>7</v>
      </c>
      <c r="G22" s="59">
        <f ca="1">COUNTIF(Skellige!C3:C28,OFFSET(THIS_CELL,0,-6))</f>
        <v>4</v>
      </c>
      <c r="H22" s="59">
        <f ca="1">COUNTIF(Skellige!D3:D28,OFFSET(THIS_CELL,0,-6))</f>
        <v>0</v>
      </c>
    </row>
    <row r="23" spans="1:8" ht="18.75">
      <c r="A23" s="26" t="s">
        <v>20</v>
      </c>
      <c r="B23" s="61">
        <f ca="1">COUNTIF(Neutral!C3:C19,OFFSET(THIS_CELL,0,-1))</f>
        <v>2</v>
      </c>
      <c r="C23" s="62">
        <f ca="1">COUNTIF('Northern Realms'!C3:C29,OFFSET(THIS_CELL,0,-2))</f>
        <v>10</v>
      </c>
      <c r="D23" s="62">
        <f ca="1">COUNTIF(Nilfgaardian!C3:C31,OFFSET(THIS_CELL,0,-3))</f>
        <v>7</v>
      </c>
      <c r="E23" s="62">
        <f ca="1">COUNTIF('Scoia''tael'!C3:C25,OFFSET(THIS_CELL,0,-4))</f>
        <v>5</v>
      </c>
      <c r="F23" s="62">
        <f ca="1">COUNTIF(Monster!C3:C37,OFFSET(THIS_CELL,0,-5))</f>
        <v>4</v>
      </c>
      <c r="G23" s="62">
        <f ca="1">COUNTIF(Skellige!C3:C28,OFFSET(THIS_CELL,0,-6))</f>
        <v>5</v>
      </c>
      <c r="H23" s="62">
        <f ca="1">COUNTIF(Skellige!D3:D28,OFFSET(THIS_CELL,0,-6))</f>
        <v>0</v>
      </c>
    </row>
    <row r="24" spans="1:8" ht="18.75">
      <c r="A24" s="20" t="s">
        <v>30</v>
      </c>
      <c r="B24" s="63">
        <f ca="1">COUNTIF(Neutral!C3:C19,OFFSET(THIS_CELL,0,-1))</f>
        <v>1</v>
      </c>
      <c r="C24" s="64">
        <f ca="1">COUNTIF('Northern Realms'!C3:C29,OFFSET(THIS_CELL,0,-2))</f>
        <v>0</v>
      </c>
      <c r="D24" s="65">
        <f ca="1">COUNTIF(Nilfgaardian!C3:C31,OFFSET(THIS_CELL,0,-3))</f>
        <v>0</v>
      </c>
      <c r="E24" s="65">
        <f ca="1">COUNTIF('Scoia''tael'!C3:C25,OFFSET(THIS_CELL,0,-4))</f>
        <v>5</v>
      </c>
      <c r="F24" s="64">
        <f ca="1">COUNTIF(Monster!C3:C37,OFFSET(THIS_CELL,0,-5))</f>
        <v>3</v>
      </c>
      <c r="G24" s="64">
        <f ca="1">COUNTIF(Skellige!C3:C28,OFFSET(THIS_CELL,0,-6))</f>
        <v>2</v>
      </c>
      <c r="H24" s="64">
        <f ca="1">COUNTIF(Skellige!D3:D28,OFFSET(THIS_CELL,0,-6))</f>
        <v>0</v>
      </c>
    </row>
  </sheetData>
  <mergeCells count="1">
    <mergeCell ref="A1:H1"/>
  </mergeCells>
  <phoneticPr fontId="9" type="noConversion"/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Neutral</vt:lpstr>
      <vt:lpstr>Northern Realms</vt:lpstr>
      <vt:lpstr>Nilfgaardian</vt:lpstr>
      <vt:lpstr>Scoia'tael</vt:lpstr>
      <vt:lpstr>Monster</vt:lpstr>
      <vt:lpstr>Skellige</vt:lpstr>
      <vt:lpstr>Stats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2016-08-04T15:34:56Z</dcterms:modified>
</cp:coreProperties>
</file>